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3" sheetId="776" r:id="rId4"/>
    <sheet name="7empregoINE3" sheetId="777" r:id="rId5"/>
    <sheet name="8desemprego_INE3" sheetId="778" r:id="rId6"/>
    <sheet name="9lay_off" sheetId="487" r:id="rId7"/>
    <sheet name="10desemprego_IEFP" sheetId="497" r:id="rId8"/>
    <sheet name="11desemprego_IEFP" sheetId="498" r:id="rId9"/>
    <sheet name="12fp_anexo C" sheetId="703" r:id="rId10"/>
    <sheet name="13empresarial" sheetId="780" r:id="rId11"/>
    <sheet name="14ganhos" sheetId="458" r:id="rId12"/>
    <sheet name="15salários" sheetId="502" r:id="rId13"/>
    <sheet name="16irct" sheetId="491" r:id="rId14"/>
    <sheet name="17acidentes" sheetId="779"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_xlnm._FilterDatabase" localSheetId="14" hidden="1">'17acidentes'!$A$18:$V$18</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'13empresarial'!$B$1:$O$88</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K8" i="779" l="1"/>
  <c r="I8" i="779"/>
  <c r="Q10" i="491" l="1"/>
  <c r="P10" i="491" l="1"/>
  <c r="N10" i="491"/>
  <c r="M10" i="491"/>
  <c r="L10" i="491"/>
  <c r="K10" i="491"/>
  <c r="J10" i="491"/>
  <c r="I10" i="491"/>
  <c r="H10" i="491"/>
  <c r="G10" i="491"/>
  <c r="F10" i="491"/>
  <c r="E10" i="491"/>
  <c r="M40" i="778" l="1"/>
  <c r="K40" i="778"/>
  <c r="I40" i="778"/>
  <c r="G40" i="778"/>
  <c r="E40" i="778"/>
  <c r="L68" i="777"/>
  <c r="J68" i="777"/>
  <c r="H68" i="777"/>
  <c r="F68" i="777"/>
  <c r="L65" i="777"/>
  <c r="J65" i="777"/>
  <c r="H65" i="777"/>
  <c r="F65" i="777"/>
  <c r="J62" i="777"/>
  <c r="H62" i="777"/>
  <c r="F62" i="777"/>
  <c r="J56" i="777"/>
  <c r="F56" i="777"/>
  <c r="J50" i="777"/>
  <c r="F50" i="777"/>
  <c r="L45" i="777"/>
  <c r="H45" i="777"/>
  <c r="M43" i="777"/>
  <c r="K43" i="777"/>
  <c r="I43" i="777"/>
  <c r="G43" i="777"/>
  <c r="E43" i="777"/>
  <c r="N41" i="776"/>
  <c r="L41" i="776"/>
  <c r="J41" i="776"/>
  <c r="H41" i="776"/>
  <c r="F41" i="776"/>
  <c r="M33" i="776"/>
  <c r="K33" i="776"/>
  <c r="I33" i="776"/>
  <c r="G33" i="776"/>
  <c r="E33" i="776"/>
  <c r="N50" i="777" l="1"/>
  <c r="N56" i="777"/>
  <c r="N62" i="777"/>
  <c r="N65" i="777"/>
  <c r="F66" i="777"/>
  <c r="J66" i="777"/>
  <c r="N66" i="777"/>
  <c r="H64" i="777"/>
  <c r="L64" i="777"/>
  <c r="N46" i="777"/>
  <c r="J49" i="777"/>
  <c r="H42" i="776"/>
  <c r="H45" i="776"/>
  <c r="L45" i="776"/>
  <c r="F48" i="776"/>
  <c r="J48" i="776"/>
  <c r="N48" i="776"/>
  <c r="F45" i="777"/>
  <c r="J45" i="777"/>
  <c r="N45" i="777"/>
  <c r="L46" i="777"/>
  <c r="H50" i="777"/>
  <c r="L50" i="777"/>
  <c r="F49" i="777"/>
  <c r="H56" i="777"/>
  <c r="L56" i="777"/>
  <c r="J42" i="776"/>
  <c r="L42" i="776"/>
  <c r="H66" i="777"/>
  <c r="L66" i="777"/>
  <c r="H55" i="777"/>
  <c r="L55" i="777"/>
  <c r="H61" i="777"/>
  <c r="L61" i="777"/>
  <c r="N67" i="777"/>
  <c r="F36" i="776"/>
  <c r="J36" i="776"/>
  <c r="N36" i="776"/>
  <c r="H37" i="776"/>
  <c r="L37" i="776"/>
  <c r="F38" i="776"/>
  <c r="J38" i="776"/>
  <c r="N38" i="776"/>
  <c r="H39" i="776"/>
  <c r="L39" i="776"/>
  <c r="F40" i="776"/>
  <c r="J40" i="776"/>
  <c r="N40" i="776"/>
  <c r="H43" i="776"/>
  <c r="L43" i="776"/>
  <c r="F46" i="777"/>
  <c r="H46" i="777"/>
  <c r="J46" i="777"/>
  <c r="F47" i="777"/>
  <c r="H47" i="777"/>
  <c r="J47" i="777"/>
  <c r="L47" i="777"/>
  <c r="N47" i="777"/>
  <c r="N48" i="777"/>
  <c r="H49" i="777"/>
  <c r="L49" i="777"/>
  <c r="N49" i="777"/>
  <c r="F52" i="777"/>
  <c r="J52" i="777"/>
  <c r="N52" i="777"/>
  <c r="H53" i="777"/>
  <c r="L53" i="777"/>
  <c r="F58" i="777"/>
  <c r="J58" i="777"/>
  <c r="N58" i="777"/>
  <c r="H59" i="777"/>
  <c r="L59" i="777"/>
  <c r="H36" i="776"/>
  <c r="L36" i="776"/>
  <c r="F37" i="776"/>
  <c r="J37" i="776"/>
  <c r="N37" i="776"/>
  <c r="H38" i="776"/>
  <c r="L38" i="776"/>
  <c r="F39" i="776"/>
  <c r="J39" i="776"/>
  <c r="N39" i="776"/>
  <c r="H40" i="776"/>
  <c r="L40" i="776"/>
  <c r="F42" i="776"/>
  <c r="N42" i="776"/>
  <c r="H52" i="777"/>
  <c r="L52" i="777"/>
  <c r="F53" i="777"/>
  <c r="J53" i="777"/>
  <c r="N53" i="777"/>
  <c r="H58" i="777"/>
  <c r="L58" i="777"/>
  <c r="F59" i="777"/>
  <c r="J59" i="777"/>
  <c r="N59" i="777"/>
  <c r="H51" i="776"/>
  <c r="L51" i="776"/>
  <c r="F54" i="776"/>
  <c r="J54" i="776"/>
  <c r="N54" i="776"/>
  <c r="H55" i="776"/>
  <c r="L55" i="776"/>
  <c r="H57" i="776"/>
  <c r="L57" i="776"/>
  <c r="F58" i="776"/>
  <c r="J58" i="776"/>
  <c r="N58" i="776"/>
  <c r="F48" i="777"/>
  <c r="H48" i="777"/>
  <c r="J48" i="777"/>
  <c r="L48" i="777"/>
  <c r="F55" i="777"/>
  <c r="J55" i="777"/>
  <c r="N55" i="777"/>
  <c r="F61" i="777"/>
  <c r="J61" i="777"/>
  <c r="N61" i="777"/>
  <c r="F64" i="777"/>
  <c r="J64" i="777"/>
  <c r="N64" i="777"/>
  <c r="N68" i="777"/>
  <c r="F35" i="776"/>
  <c r="H35" i="776"/>
  <c r="J35" i="776"/>
  <c r="L35" i="776"/>
  <c r="N35" i="776"/>
  <c r="H54" i="776"/>
  <c r="L54" i="776"/>
  <c r="F55" i="776"/>
  <c r="J55" i="776"/>
  <c r="N55" i="776"/>
  <c r="F57" i="776"/>
  <c r="J57" i="776"/>
  <c r="N57" i="776"/>
  <c r="H58" i="776"/>
  <c r="L58" i="776"/>
  <c r="L62" i="777"/>
  <c r="F44" i="776"/>
  <c r="J44" i="776"/>
  <c r="N44" i="776"/>
  <c r="F46" i="776"/>
  <c r="J46" i="776"/>
  <c r="N46" i="776"/>
  <c r="H47" i="776"/>
  <c r="L47" i="776"/>
  <c r="H49" i="776"/>
  <c r="L49" i="776"/>
  <c r="F50" i="776"/>
  <c r="J50" i="776"/>
  <c r="N50" i="776"/>
  <c r="F52" i="776"/>
  <c r="J52" i="776"/>
  <c r="N52" i="776"/>
  <c r="H53" i="776"/>
  <c r="L53" i="776"/>
  <c r="F56" i="776"/>
  <c r="J56" i="776"/>
  <c r="N56" i="776"/>
  <c r="F43" i="776"/>
  <c r="J43" i="776"/>
  <c r="N43" i="776"/>
  <c r="H44" i="776"/>
  <c r="L44" i="776"/>
  <c r="F45" i="776"/>
  <c r="J45" i="776"/>
  <c r="N45" i="776"/>
  <c r="H46" i="776"/>
  <c r="L46" i="776"/>
  <c r="F47" i="776"/>
  <c r="J47" i="776"/>
  <c r="N47" i="776"/>
  <c r="H48" i="776"/>
  <c r="L48" i="776"/>
  <c r="F49" i="776"/>
  <c r="J49" i="776"/>
  <c r="N49" i="776"/>
  <c r="H50" i="776"/>
  <c r="L50" i="776"/>
  <c r="F51" i="776"/>
  <c r="J51" i="776"/>
  <c r="N51" i="776"/>
  <c r="H52" i="776"/>
  <c r="L52" i="776"/>
  <c r="F53" i="776"/>
  <c r="J53" i="776"/>
  <c r="N53" i="776"/>
  <c r="H56" i="776"/>
  <c r="L56" i="776"/>
  <c r="F51" i="777"/>
  <c r="H51" i="777"/>
  <c r="J51" i="777"/>
  <c r="L51" i="777"/>
  <c r="N51" i="777"/>
  <c r="F54" i="777"/>
  <c r="H54" i="777"/>
  <c r="J54" i="777"/>
  <c r="L54" i="777"/>
  <c r="N54" i="777"/>
  <c r="F57" i="777"/>
  <c r="H57" i="777"/>
  <c r="J57" i="777"/>
  <c r="L57" i="777"/>
  <c r="N57" i="777"/>
  <c r="F60" i="777"/>
  <c r="H60" i="777"/>
  <c r="J60" i="777"/>
  <c r="L60" i="777"/>
  <c r="N60" i="777"/>
  <c r="F63" i="777"/>
  <c r="H63" i="777"/>
  <c r="J63" i="777"/>
  <c r="L63" i="777"/>
  <c r="N63" i="777"/>
  <c r="F67" i="777"/>
  <c r="H67" i="777"/>
  <c r="J67" i="777"/>
  <c r="L67" i="777"/>
  <c r="O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N24" i="458" l="1"/>
  <c r="N27" i="458" l="1"/>
  <c r="N26" i="458"/>
  <c r="N25" i="458"/>
  <c r="M24" i="458" l="1"/>
  <c r="O16" i="498" l="1"/>
  <c r="M16" i="498"/>
  <c r="K16" i="498"/>
  <c r="I16" i="498"/>
  <c r="G16" i="498"/>
  <c r="E16" i="498"/>
  <c r="Q69" i="497"/>
  <c r="O65" i="497"/>
  <c r="M65" i="497"/>
  <c r="L65" i="497"/>
  <c r="K65" i="497"/>
  <c r="I65" i="497"/>
  <c r="H65" i="497"/>
  <c r="G65" i="497"/>
  <c r="E65" i="497"/>
  <c r="N16" i="498"/>
  <c r="L16" i="498"/>
  <c r="J16" i="498"/>
  <c r="H16" i="498"/>
  <c r="F16" i="498"/>
  <c r="N65" i="497"/>
  <c r="J65" i="497"/>
  <c r="F65" i="497"/>
  <c r="N49" i="497"/>
  <c r="J49" i="497"/>
  <c r="F49" i="497"/>
  <c r="P49" i="497" l="1"/>
  <c r="K67" i="497"/>
  <c r="J72" i="497"/>
  <c r="H49" i="497"/>
  <c r="L49"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49" i="497"/>
  <c r="I49" i="497"/>
  <c r="K49" i="497"/>
  <c r="M49" i="497"/>
  <c r="O49" i="497"/>
  <c r="Q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M21" i="458" l="1"/>
  <c r="M17" i="458"/>
  <c r="M29" i="458" l="1"/>
  <c r="M26" i="458"/>
  <c r="M25" i="458"/>
  <c r="L27" i="458"/>
  <c r="K27" i="458"/>
  <c r="J27" i="458"/>
  <c r="I27" i="458"/>
  <c r="H27" i="458"/>
  <c r="L26" i="458"/>
  <c r="K26" i="458"/>
  <c r="J26" i="458"/>
  <c r="I26" i="458"/>
  <c r="H26" i="458"/>
  <c r="L25" i="458"/>
  <c r="K25" i="458"/>
  <c r="J25" i="458"/>
  <c r="I25" i="458"/>
  <c r="H25" i="458"/>
  <c r="L24" i="458"/>
  <c r="K24" i="458"/>
  <c r="J24" i="458"/>
  <c r="I24" i="458"/>
  <c r="H24" i="458"/>
  <c r="M27" i="458" l="1"/>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alcChain>
</file>

<file path=xl/sharedStrings.xml><?xml version="1.0" encoding="utf-8"?>
<sst xmlns="http://schemas.openxmlformats.org/spreadsheetml/2006/main" count="1541" uniqueCount="628">
  <si>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</si>
  <si>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</si>
  <si>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</si>
  <si>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</si>
  <si>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</si>
  <si>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</si>
  <si>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</si>
  <si>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</si>
  <si>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</si>
  <si>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</si>
  <si>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</si>
  <si>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</si>
  <si>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</si>
  <si>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</si>
  <si>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</si>
  <si>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</si>
  <si>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</si>
  <si>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</si>
  <si>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</si>
  <si>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</si>
  <si>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</si>
  <si>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</si>
  <si>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</si>
  <si>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</si>
  <si>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</si>
  <si>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</si>
  <si>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</si>
  <si>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</si>
  <si>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</si>
  <si>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</si>
  <si>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</si>
  <si>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</si>
  <si>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</si>
  <si>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</si>
  <si>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</si>
  <si>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</si>
  <si>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</si>
  <si>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</si>
  <si>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</si>
  <si>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</si>
  <si>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</si>
  <si>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</si>
  <si>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</si>
  <si>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</si>
  <si>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</si>
  <si>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</si>
  <si>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</si>
  <si>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</si>
  <si>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</si>
  <si>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</si>
  <si>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</si>
  <si>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</si>
  <si>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</si>
  <si>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</si>
  <si>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</si>
  <si>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</si>
  <si>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</si>
  <si>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</si>
  <si>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</si>
  <si>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</si>
  <si>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</si>
  <si>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</si>
  <si>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</si>
  <si>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</si>
  <si>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</si>
  <si>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</si>
  <si>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</si>
  <si>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</si>
  <si>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</si>
  <si>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</si>
  <si>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</si>
  <si>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</si>
  <si>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</si>
  <si>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</si>
  <si>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</si>
  <si>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</si>
  <si>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</si>
  <si>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</si>
  <si>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</si>
  <si>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</si>
  <si>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</si>
  <si>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</si>
  <si>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</si>
  <si>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</si>
  <si>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</si>
  <si>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</si>
  <si>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</si>
  <si>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</si>
  <si>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</si>
  <si>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</si>
  <si>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</si>
  <si>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</si>
  <si>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</si>
  <si>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</si>
  <si>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</si>
  <si>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</si>
  <si>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</si>
  <si>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</si>
  <si>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</si>
  <si>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</si>
  <si>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</si>
  <si>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</si>
  <si>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</si>
  <si>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</si>
  <si>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</si>
  <si>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</si>
  <si>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</si>
  <si>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</si>
  <si>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</si>
  <si>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</si>
  <si>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</si>
  <si>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</si>
  <si>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</si>
  <si>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</si>
  <si>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</si>
  <si>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</si>
  <si>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</si>
  <si>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</si>
  <si>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</si>
  <si>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</si>
  <si>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</si>
  <si>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</si>
  <si>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</si>
  <si>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</si>
  <si>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</si>
  <si>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</si>
  <si>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</si>
  <si>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</si>
  <si>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</si>
  <si>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</si>
  <si>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</si>
  <si>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</si>
  <si>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</si>
  <si>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</si>
  <si>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</si>
  <si>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</si>
  <si>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</si>
  <si>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</si>
  <si>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</si>
  <si>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</si>
  <si>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</si>
  <si>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</si>
  <si>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</si>
  <si>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</si>
  <si>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</si>
  <si>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</si>
  <si>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</si>
  <si>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</si>
  <si>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</si>
  <si>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</si>
  <si>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</si>
  <si>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</si>
  <si>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</si>
  <si>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</si>
  <si>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</si>
  <si>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</si>
  <si>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</si>
  <si>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</si>
  <si>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</si>
  <si>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</si>
  <si>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</si>
  <si>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</si>
  <si>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</si>
  <si>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</si>
  <si>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</si>
  <si>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</si>
  <si>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</si>
  <si>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</si>
  <si>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</si>
  <si>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</si>
  <si>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</si>
  <si>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</si>
  <si>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</si>
  <si>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</si>
  <si>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</si>
  <si>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</si>
  <si>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</si>
  <si>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</si>
  <si>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</si>
  <si>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</si>
  <si>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</si>
  <si>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</si>
  <si>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</si>
  <si>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</si>
  <si>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</si>
  <si>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</si>
  <si>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</si>
  <si>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</si>
  <si>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</si>
  <si>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</si>
  <si>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</si>
  <si>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</si>
  <si>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</si>
  <si>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</si>
  <si>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</si>
  <si>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</si>
  <si>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</si>
  <si>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</si>
  <si>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</si>
  <si>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</si>
  <si>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</si>
  <si>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</si>
  <si>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</si>
  <si>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</si>
  <si>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</si>
  <si>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</si>
  <si>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</si>
  <si>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</si>
  <si>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</si>
  <si>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</si>
  <si>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</si>
  <si>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</si>
  <si>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</si>
  <si>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</si>
  <si>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</si>
  <si>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</si>
  <si>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</si>
  <si>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</si>
  <si>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</si>
  <si>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</si>
  <si>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</si>
  <si>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</si>
  <si>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</si>
  <si>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</si>
  <si>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</si>
  <si>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</si>
  <si>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</si>
  <si>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</si>
  <si>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</si>
  <si>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</si>
  <si>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</si>
  <si>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</si>
  <si>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</si>
  <si>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</si>
  <si>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</si>
  <si>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</si>
  <si>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</si>
  <si>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</si>
  <si>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</si>
  <si>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</si>
  <si>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</si>
  <si>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</si>
  <si>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</si>
  <si>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</si>
  <si>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</si>
  <si>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</si>
  <si>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</si>
  <si>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</si>
  <si>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</si>
  <si>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</si>
  <si>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</si>
  <si>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</si>
  <si>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</si>
  <si>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</si>
  <si>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</si>
  <si>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</si>
  <si>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</si>
  <si>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</si>
  <si>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</si>
  <si>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</si>
  <si>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</si>
  <si>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</si>
  <si>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</si>
  <si>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</si>
  <si>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</si>
  <si>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</si>
  <si>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</si>
  <si>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</si>
  <si>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</si>
  <si>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</si>
  <si>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</si>
  <si>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</si>
  <si>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</si>
  <si>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</si>
  <si>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</si>
  <si>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</si>
  <si>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</si>
  <si>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</si>
  <si>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</si>
  <si>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</si>
  <si>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</si>
  <si>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</si>
  <si>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</si>
  <si>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</si>
  <si>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</si>
  <si>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</si>
  <si>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</si>
  <si>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</si>
  <si>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</si>
  <si>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</si>
  <si>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</si>
  <si>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</si>
  <si>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</si>
  <si>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</si>
  <si>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</si>
  <si>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</si>
  <si>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</si>
  <si>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</si>
  <si>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</si>
  <si>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</si>
  <si>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</si>
  <si>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</si>
  <si>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</si>
  <si>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</si>
  <si>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</si>
  <si>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</si>
  <si>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</si>
  <si>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</si>
  <si>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</si>
  <si>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</si>
  <si>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</si>
  <si>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</si>
  <si>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</si>
  <si>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</si>
  <si>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</si>
  <si>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</si>
  <si>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</si>
  <si>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</si>
  <si>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</si>
  <si>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</si>
  <si>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</si>
  <si>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</si>
  <si>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</si>
  <si>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</si>
  <si>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</si>
  <si>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</si>
  <si>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</si>
  <si>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</si>
  <si>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</si>
  <si>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</si>
  <si>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</si>
  <si>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</si>
  <si>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</si>
  <si>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</si>
  <si>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</si>
  <si>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</si>
  <si>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</si>
  <si>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</si>
  <si>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</si>
  <si>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</si>
  <si>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</si>
  <si>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</si>
  <si>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</si>
  <si>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</si>
  <si>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</si>
  <si>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</si>
  <si>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</si>
  <si>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</si>
  <si>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</si>
  <si>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</si>
  <si>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</si>
  <si>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</si>
  <si>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</si>
  <si>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</si>
  <si>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</si>
  <si>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</si>
  <si>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</si>
  <si>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</si>
  <si>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</si>
  <si>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</si>
  <si>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</si>
  <si>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</si>
  <si>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</si>
  <si>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</si>
  <si>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</si>
  <si>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</si>
  <si>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</si>
  <si>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</si>
  <si>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</si>
  <si>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</si>
  <si>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</si>
  <si>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</si>
  <si>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</si>
  <si>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</si>
  <si>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</si>
  <si>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</si>
  <si>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</si>
  <si>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</si>
  <si>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</si>
  <si>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</si>
  <si>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</si>
  <si>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</si>
  <si>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</si>
  <si>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</si>
  <si>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</si>
  <si>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</si>
  <si>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</si>
  <si>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</si>
  <si>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</si>
  <si>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</si>
  <si>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</si>
  <si>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</si>
  <si>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</si>
  <si>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</si>
  <si>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</si>
  <si>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</si>
  <si>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</si>
  <si>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</si>
  <si>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</si>
  <si>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</si>
  <si>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</si>
  <si>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</si>
  <si>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</si>
  <si>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</si>
  <si>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</si>
  <si>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</si>
  <si>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</si>
  <si>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</si>
  <si>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</si>
  <si>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</si>
  <si>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</si>
  <si>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</si>
  <si>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</si>
  <si>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</si>
  <si>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</si>
  <si>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</si>
  <si>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</si>
  <si>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</si>
  <si>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</si>
  <si>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</si>
  <si>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</si>
  <si>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</si>
  <si>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</si>
  <si>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</si>
  <si>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</si>
  <si>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</si>
  <si>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</si>
  <si>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</si>
  <si>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</si>
  <si>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</si>
  <si>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</si>
  <si>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</si>
  <si>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</si>
  <si>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</si>
  <si>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</si>
  <si>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</si>
  <si>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</si>
  <si>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</si>
  <si>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</si>
  <si>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</si>
  <si>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</si>
  <si>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</si>
  <si>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</si>
  <si>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</si>
  <si>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</si>
  <si>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</si>
  <si>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</si>
  <si>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</si>
  <si>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</si>
  <si>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</si>
  <si>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</si>
  <si>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</si>
  <si>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</si>
  <si>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</si>
  <si>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</si>
  <si>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</si>
  <si>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</si>
  <si>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</si>
  <si>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</si>
  <si>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</si>
  <si>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</si>
  <si>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</si>
  <si>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</si>
  <si>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</si>
  <si>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</si>
  <si>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</si>
  <si>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</si>
  <si>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</si>
  <si>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</si>
  <si>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</si>
  <si>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</si>
  <si>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</si>
  <si>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</si>
  <si>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</si>
  <si>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</si>
  <si>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</si>
  <si>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</si>
  <si>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outubro
2015</t>
  </si>
  <si>
    <t>fonte: GEP/MTSSS, Relatório Único - Relatório Anual de Formação Contínua (Anexo C).</t>
  </si>
  <si>
    <t>e-mail: gep.dados@gep.mtsss.pt</t>
  </si>
  <si>
    <t xml:space="preserve">fonte: GEP/MTSSS, Inquérito aos Ganhos e Duração de Trabalho.                           </t>
  </si>
  <si>
    <t>gep.dados@gep.mtsss.pt</t>
  </si>
  <si>
    <t>2015</t>
  </si>
  <si>
    <t>2016</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</si>
  <si>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</si>
  <si>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</si>
  <si>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</si>
  <si>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</si>
  <si>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</si>
  <si>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</si>
  <si>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</si>
  <si>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</si>
  <si>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</si>
  <si>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</si>
  <si>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</si>
  <si>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</si>
  <si>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</si>
  <si>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</si>
  <si>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fonte: GEP/MTSSS, Acidentes de Trabalho.</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</si>
  <si>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</si>
  <si>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</si>
  <si>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</si>
  <si>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</si>
  <si>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acidentes de trabalho  - indicadores globais</t>
  </si>
  <si>
    <t xml:space="preserve"> acidentes de trabalho</t>
  </si>
  <si>
    <t>acidentes de trabalho não mortais com ausências</t>
  </si>
  <si>
    <t>dias de trabalho perdidos</t>
  </si>
  <si>
    <t>mortais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</si>
  <si>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</si>
  <si>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</si>
  <si>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</si>
  <si>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</si>
  <si>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</si>
  <si>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</si>
  <si>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</si>
  <si>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</si>
  <si>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</si>
  <si>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</si>
  <si>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pensões</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</si>
  <si>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</si>
  <si>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</si>
  <si>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</si>
  <si>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</si>
  <si>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</si>
  <si>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</si>
  <si>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Em fevereiro de 2017, a taxa de desemprego na Zona Euro diminuiu para 9,5 % (era 9,6 %  em janeiro  de 2017 e 9,6 % em dezembro de 2016.)</t>
  </si>
  <si>
    <t>Em Portugal a taxa de desemprego (10,0 %) registou uma variação de -2,2 p.p. relativamente ao mês homólogo</t>
  </si>
  <si>
    <t xml:space="preserve">nota: Estónia, Grécia, Hungria e reino Unicdo - Janeiro de 2017;  Bélgica (&lt; 25 anos), Croácia (&lt; 25 anos), Chipre (&lt; 25 anos), Roménia (&lt; 25 anos) e Eslovénia (&lt; 25 anos) - dezembro de 2016.             : valor não disponível.       
</t>
  </si>
  <si>
    <t xml:space="preserve">República Checa (3,4 %), Alemanha (3,9 %) e Malta (4,1 %) apresentam as taxas de desemprego mais baixas; a Grécia (23,5 %) e a Espanha (18,0 %) são os estados membros com valores  mais elevados. </t>
  </si>
  <si>
    <t>Fazendo uma análise por sexo, na Zona Euro,  verifica-se que Malta e a Grécia  são os países com a maior diferença, entre a taxa de desemprego das mulheres e dos homens.</t>
  </si>
  <si>
    <r>
      <t>Medida extraordinária de apoio aos DLD</t>
    </r>
    <r>
      <rPr>
        <b/>
        <vertAlign val="superscript"/>
        <sz val="8"/>
        <color rgb="FF333333"/>
        <rFont val="Arial"/>
        <family val="2"/>
      </rPr>
      <t>(a)</t>
    </r>
  </si>
  <si>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</si>
  <si>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</si>
  <si>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</si>
  <si>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</si>
  <si>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</si>
  <si>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</si>
  <si>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</si>
  <si>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</si>
  <si>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</si>
  <si>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</si>
  <si>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</si>
  <si>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</si>
  <si>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</si>
  <si>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</si>
  <si>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</si>
  <si>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</si>
  <si>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</si>
  <si>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</si>
  <si>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</si>
  <si>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</si>
  <si>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</si>
  <si>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</si>
  <si>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</si>
  <si>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</si>
  <si>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</si>
  <si>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</si>
  <si>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</si>
  <si>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</si>
  <si>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</si>
  <si>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</si>
  <si>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</si>
  <si>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</si>
  <si>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</si>
  <si>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</si>
  <si>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</si>
  <si>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</si>
  <si>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</si>
  <si>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</si>
  <si>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</si>
  <si>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</si>
  <si>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</si>
  <si>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</si>
  <si>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</si>
  <si>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</si>
  <si>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</si>
  <si>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</si>
  <si>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</si>
  <si>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</si>
  <si>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 xml:space="preserve">trabalhadores por conta de outrem, remuneração média mensal base e ganho </t>
    </r>
    <r>
      <rPr>
        <b/>
        <vertAlign val="superscript"/>
        <sz val="8"/>
        <rFont val="Arial"/>
        <family val="2"/>
      </rPr>
      <t>(3)</t>
    </r>
  </si>
  <si>
    <r>
      <t>TCO</t>
    </r>
    <r>
      <rPr>
        <b/>
        <vertAlign val="superscript"/>
        <sz val="8"/>
        <color indexed="63"/>
        <rFont val="Arial"/>
        <family val="2"/>
      </rPr>
      <t xml:space="preserve"> (3)</t>
    </r>
  </si>
  <si>
    <r>
      <t xml:space="preserve">remuneração média mensal base </t>
    </r>
    <r>
      <rPr>
        <sz val="8"/>
        <color indexed="63"/>
        <rFont val="Arial"/>
        <family val="2"/>
      </rPr>
      <t>(euros)</t>
    </r>
    <r>
      <rPr>
        <b/>
        <vertAlign val="superscript"/>
        <sz val="8"/>
        <color indexed="63"/>
        <rFont val="Arial"/>
        <family val="2"/>
      </rPr>
      <t>(3)</t>
    </r>
  </si>
  <si>
    <r>
      <t>ganho médio mensal (euros)</t>
    </r>
    <r>
      <rPr>
        <b/>
        <vertAlign val="superscript"/>
        <sz val="8"/>
        <color indexed="63"/>
        <rFont val="Arial"/>
        <family val="2"/>
      </rPr>
      <t>(3)</t>
    </r>
  </si>
  <si>
    <r>
      <t>total</t>
    </r>
    <r>
      <rPr>
        <vertAlign val="superscript"/>
        <sz val="7"/>
        <color indexed="63"/>
        <rFont val="Arial"/>
        <family val="2"/>
      </rPr>
      <t xml:space="preserve"> </t>
    </r>
  </si>
  <si>
    <t>tempo completo</t>
  </si>
  <si>
    <t>tempo parcial</t>
  </si>
  <si>
    <t>(2) dos trabalhadores por conta de outrem (TCO) a tempo completo, que auferiram remuneração completa no período de referência.</t>
  </si>
  <si>
    <t>(3) dos TCO que trabalharam o horário completo no período de referência (outubro).</t>
  </si>
  <si>
    <r>
      <t xml:space="preserve">fonte:  GEP/MSESS, Quadros de Pessoal.               </t>
    </r>
    <r>
      <rPr>
        <b/>
        <sz val="7"/>
        <color theme="7"/>
        <rFont val="Arial"/>
        <family val="2"/>
      </rPr>
      <t xml:space="preserve"> </t>
    </r>
    <r>
      <rPr>
        <b/>
        <sz val="8"/>
        <color theme="7"/>
        <rFont val="Arial"/>
        <family val="2"/>
      </rPr>
      <t>Mais informação em:  http://www.gep.msess.gov.pt</t>
    </r>
  </si>
  <si>
    <t>Em Portugal a taxa de desemprego (10 %) registou uma variação de -2,2 p.p. relativamente ao mês homólogo</t>
  </si>
  <si>
    <t>2017</t>
  </si>
  <si>
    <t>53-Trab. dos cuidados pessoais e similares</t>
  </si>
  <si>
    <t xml:space="preserve">  Artigos de vestuário  </t>
  </si>
  <si>
    <t xml:space="preserve">  Calçado  </t>
  </si>
  <si>
    <t xml:space="preserve">  Outros artigos e acessórios de vestuário  </t>
  </si>
  <si>
    <t xml:space="preserve">  Serviços de alojamento   </t>
  </si>
  <si>
    <t xml:space="preserve">  Equipamento telefónico e de telecópia</t>
  </si>
  <si>
    <t xml:space="preserve">  Jardinagem  </t>
  </si>
  <si>
    <t xml:space="preserve">  Produtos hortícolas</t>
  </si>
  <si>
    <t xml:space="preserve">  Meios ou suportes de gravação</t>
  </si>
  <si>
    <t xml:space="preserve">  Transportes aéreos de passageiros  </t>
  </si>
  <si>
    <t xml:space="preserve">  Jogos e apostas</t>
  </si>
  <si>
    <t xml:space="preserve">         … em março 2017</t>
  </si>
  <si>
    <t>notas: dados sujeitos a atualizações; situação da base de dados em 1/abril/2017.</t>
  </si>
  <si>
    <t>notas: dados sujeitos a atualizações; situação da base de dados a 31/março/2017</t>
  </si>
  <si>
    <t>notas: dados sujeitos a atualizações; situação da base de dados 1/abril/2017.</t>
  </si>
  <si>
    <t>notas: dados sujeitos a atualizações;   situação da base de dados em 1/abril/2017;  (a) DLD - Desempregados de Longa Duração".</t>
  </si>
  <si>
    <t>notas: dados sujeitos a atualizações; .</t>
  </si>
  <si>
    <t>fevereiro de 2017</t>
  </si>
  <si>
    <t>fonte:  Eurostat, dados extraídos em 27/04/2017.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</si>
  <si>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</si>
  <si>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</si>
  <si>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</si>
  <si>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</si>
  <si>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</si>
  <si>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</si>
  <si>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</si>
  <si>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</si>
  <si>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</si>
  <si>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</si>
  <si>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</si>
  <si>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4.º trimestre</t>
  </si>
  <si>
    <t>1.º trimestre</t>
  </si>
  <si>
    <t>2.º trimestre</t>
  </si>
  <si>
    <t>3.º trimestre</t>
  </si>
  <si>
    <r>
      <t>9</t>
    </r>
    <r>
      <rPr>
        <vertAlign val="superscript"/>
        <sz val="7"/>
        <color theme="3"/>
        <rFont val="Arial"/>
        <family val="2"/>
      </rPr>
      <t xml:space="preserve"> ( c)</t>
    </r>
  </si>
  <si>
    <r>
      <t>jan.</t>
    </r>
    <r>
      <rPr>
        <b/>
        <vertAlign val="superscript"/>
        <sz val="8"/>
        <color indexed="63"/>
        <rFont val="Arial"/>
        <family val="2"/>
      </rPr>
      <t>(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</si>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</sst>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u/>
      <sz val="8"/>
      <color theme="7"/>
      <name val="Arial"/>
      <family val="2"/>
    </font>
    <font>
      <sz val="9"/>
      <color rgb="FF333333"/>
      <name val="Arial"/>
      <family val="2"/>
    </font>
    <font>
      <b/>
      <vertAlign val="superscript"/>
      <sz val="10"/>
      <color rgb="FF333333"/>
      <name val="Arial"/>
      <family val="2"/>
    </font>
    <font>
      <b/>
      <sz val="7"/>
      <color theme="7"/>
      <name val="Arial"/>
      <family val="2"/>
    </font>
    <font>
      <vertAlign val="superscript"/>
      <sz val="7"/>
      <color theme="3"/>
      <name val="Arial"/>
      <family val="2"/>
    </font>
    <font>
      <b/>
      <vertAlign val="superscript"/>
      <sz val="8"/>
      <name val="Arial"/>
      <family val="2"/>
    </font>
    <font>
      <b/>
      <sz val="8"/>
      <color rgb="FFFF0000"/>
      <name val="Arial"/>
      <family val="2"/>
    </font>
    <font>
      <b/>
      <vertAlign val="superscript"/>
      <sz val="8"/>
      <color rgb="FF333333"/>
      <name val="Arial"/>
      <family val="2"/>
    </font>
    <font>
      <sz val="8"/>
      <color rgb="FF000000"/>
      <name val="Arial"/>
      <family val="2"/>
    </font>
    <font>
      <sz val="7"/>
      <color rgb="FF000000"/>
      <name val="Arial"/>
      <family val="2"/>
    </font>
    <font>
      <b/>
      <sz val="8"/>
      <color theme="7"/>
      <name val="Arial"/>
      <family val="2"/>
    </font>
    <font>
      <vertAlign val="superscript"/>
      <sz val="7"/>
      <color indexed="63"/>
      <name val="Arial"/>
      <family val="2"/>
    </font>
    <font>
      <sz val="6"/>
      <color indexed="63"/>
      <name val="Small Fonts"/>
      <family val="2"/>
    </font>
    <font>
      <b/>
      <sz val="10"/>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indexed="22"/>
      </bottom>
      <diagonal/>
    </border>
    <border>
      <left/>
      <right style="dashed">
        <color theme="0" tint="-0.24994659260841701"/>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s>
  <cellStyleXfs count="306">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44">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6"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165" fontId="74" fillId="0" borderId="0" xfId="70" applyNumberFormat="1" applyFont="1"/>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0" fontId="44" fillId="25" borderId="0" xfId="70" applyFont="1" applyFill="1" applyProtection="1">
      <protection locked="0"/>
    </xf>
    <xf numFmtId="0" fontId="14" fillId="26" borderId="62"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3"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3"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3" xfId="0" applyNumberFormat="1" applyFont="1" applyFill="1" applyBorder="1" applyAlignment="1">
      <alignment horizontal="center"/>
    </xf>
    <xf numFmtId="3" fontId="73" fillId="25" borderId="0" xfId="62" applyNumberFormat="1" applyFont="1" applyFill="1" applyBorder="1" applyAlignment="1"/>
    <xf numFmtId="1" fontId="14" fillId="25" borderId="63"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4" xfId="62" applyFont="1" applyFill="1" applyBorder="1" applyAlignment="1">
      <alignment vertical="top"/>
    </xf>
    <xf numFmtId="0" fontId="78" fillId="26" borderId="65"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3"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0" fontId="19" fillId="24" borderId="0" xfId="40" applyFont="1" applyFill="1" applyBorder="1" applyAlignment="1" applyProtection="1">
      <alignment horizontal="left"/>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8" xfId="62" applyFont="1" applyFill="1" applyBorder="1" applyAlignment="1">
      <alignment horizontal="center"/>
    </xf>
    <xf numFmtId="167" fontId="15" fillId="27" borderId="68"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center" wrapText="1"/>
    </xf>
    <xf numFmtId="165" fontId="73" fillId="27" borderId="69" xfId="58" applyNumberFormat="1" applyFont="1" applyFill="1" applyBorder="1" applyAlignment="1">
      <alignment horizontal="right" wrapText="1" indent="1"/>
    </xf>
    <xf numFmtId="165" fontId="15" fillId="27" borderId="69" xfId="40" applyNumberFormat="1" applyFont="1" applyFill="1" applyBorder="1" applyAlignment="1">
      <alignment horizontal="right" wrapText="1" indent="1"/>
    </xf>
    <xf numFmtId="2" fontId="15" fillId="27" borderId="69" xfId="40" applyNumberFormat="1" applyFont="1" applyFill="1" applyBorder="1" applyAlignment="1">
      <alignment horizontal="right" wrapText="1" indent="1"/>
    </xf>
    <xf numFmtId="167" fontId="73" fillId="27" borderId="68" xfId="40" applyNumberFormat="1" applyFont="1" applyFill="1" applyBorder="1" applyAlignment="1">
      <alignment horizontal="right" wrapText="1" indent="1"/>
    </xf>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0" fontId="92" fillId="32" borderId="0" xfId="62" applyFont="1" applyFill="1" applyBorder="1" applyAlignment="1">
      <alignment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0" fontId="14" fillId="25" borderId="49"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11" fillId="26" borderId="0" xfId="70" applyFont="1" applyFill="1" applyBorder="1" applyAlignment="1">
      <alignment horizontal="right" vertical="center"/>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19"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2" fontId="73" fillId="24" borderId="0" xfId="40" applyNumberFormat="1" applyFont="1" applyFill="1" applyBorder="1" applyAlignment="1">
      <alignment horizontal="center" vertical="center" wrapText="1"/>
    </xf>
    <xf numFmtId="165" fontId="48" fillId="0" borderId="0" xfId="0" applyNumberFormat="1" applyFont="1" applyFill="1"/>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69" xfId="220" applyNumberFormat="1" applyFont="1" applyFill="1" applyBorder="1" applyAlignment="1">
      <alignment horizontal="right" wrapText="1" indent="1"/>
    </xf>
    <xf numFmtId="167" fontId="5" fillId="0" borderId="0" xfId="62" applyNumberForma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24" fillId="0" borderId="0" xfId="0" applyFont="1"/>
    <xf numFmtId="0" fontId="14" fillId="26" borderId="13" xfId="62" applyFont="1" applyFill="1" applyBorder="1" applyAlignment="1">
      <alignment horizontal="center" vertical="center"/>
    </xf>
    <xf numFmtId="49" fontId="53" fillId="27" borderId="0" xfId="40" applyNumberFormat="1" applyFont="1" applyFill="1" applyBorder="1" applyAlignment="1">
      <alignment horizontal="center" vertical="center" readingOrder="1"/>
    </xf>
    <xf numFmtId="0" fontId="14" fillId="25" borderId="58" xfId="0" applyFont="1" applyFill="1" applyBorder="1" applyAlignment="1">
      <alignment horizontal="center"/>
    </xf>
    <xf numFmtId="49" fontId="15" fillId="25" borderId="0" xfId="62" applyNumberFormat="1" applyFont="1" applyFill="1" applyBorder="1" applyAlignment="1">
      <alignment horizontal="right"/>
    </xf>
    <xf numFmtId="0" fontId="118" fillId="24" borderId="0" xfId="40" applyFont="1" applyFill="1" applyBorder="1" applyAlignment="1">
      <alignment horizontal="left" vertical="center" indent="1"/>
    </xf>
    <xf numFmtId="0" fontId="41" fillId="25" borderId="0" xfId="62" applyFont="1" applyFill="1" applyBorder="1"/>
    <xf numFmtId="3" fontId="41" fillId="26" borderId="0" xfId="70" applyNumberFormat="1" applyFont="1" applyFill="1" applyBorder="1" applyAlignment="1">
      <alignment horizontal="right"/>
    </xf>
    <xf numFmtId="3" fontId="41" fillId="27" borderId="0" xfId="40" applyNumberFormat="1" applyFont="1" applyFill="1" applyBorder="1" applyAlignment="1">
      <alignment horizontal="right" wrapText="1"/>
    </xf>
    <xf numFmtId="4" fontId="41"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8" fillId="25" borderId="19" xfId="70" applyFont="1" applyFill="1" applyBorder="1"/>
    <xf numFmtId="0" fontId="119" fillId="27" borderId="0" xfId="40" applyFont="1" applyFill="1" applyBorder="1" applyAlignment="1"/>
    <xf numFmtId="0" fontId="41" fillId="0" borderId="0" xfId="70" applyFont="1"/>
    <xf numFmtId="0" fontId="51"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1" fillId="25" borderId="0" xfId="70" applyFont="1" applyFill="1" applyBorder="1" applyAlignment="1">
      <alignment horizontal="left" indent="2"/>
    </xf>
    <xf numFmtId="3" fontId="41"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1"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0" fontId="14" fillId="25" borderId="12" xfId="62" applyFont="1" applyFill="1" applyBorder="1" applyAlignment="1">
      <alignment horizontal="center"/>
    </xf>
    <xf numFmtId="0" fontId="14" fillId="25" borderId="12" xfId="0" applyFont="1" applyFill="1" applyBorder="1" applyAlignment="1">
      <alignment horizontal="center"/>
    </xf>
    <xf numFmtId="0" fontId="14" fillId="25" borderId="78" xfId="62" applyFont="1" applyFill="1" applyBorder="1" applyAlignment="1">
      <alignment horizontal="center"/>
    </xf>
    <xf numFmtId="0" fontId="14" fillId="25" borderId="79" xfId="62" applyFont="1" applyFill="1" applyBorder="1" applyAlignment="1">
      <alignment horizontal="center"/>
    </xf>
    <xf numFmtId="167" fontId="73" fillId="27" borderId="80" xfId="40" applyNumberFormat="1" applyFont="1" applyFill="1" applyBorder="1" applyAlignment="1">
      <alignment horizontal="right" wrapText="1" indent="1"/>
    </xf>
    <xf numFmtId="167" fontId="15" fillId="27" borderId="80" xfId="40" applyNumberFormat="1" applyFont="1" applyFill="1" applyBorder="1" applyAlignment="1">
      <alignment horizontal="right" wrapText="1" indent="1"/>
    </xf>
    <xf numFmtId="167" fontId="15" fillId="27" borderId="68" xfId="40" applyNumberFormat="1" applyFont="1" applyFill="1" applyBorder="1" applyAlignment="1">
      <alignment horizontal="center" wrapText="1"/>
    </xf>
    <xf numFmtId="167" fontId="15" fillId="27" borderId="80" xfId="40" applyNumberFormat="1" applyFont="1" applyFill="1" applyBorder="1" applyAlignment="1">
      <alignment horizontal="center" wrapText="1"/>
    </xf>
    <xf numFmtId="177" fontId="26" fillId="27" borderId="68" xfId="220" applyNumberFormat="1" applyFont="1" applyFill="1" applyBorder="1" applyAlignment="1">
      <alignment horizontal="center" wrapText="1"/>
    </xf>
    <xf numFmtId="177" fontId="26" fillId="27" borderId="80" xfId="220" applyNumberFormat="1" applyFont="1" applyFill="1" applyBorder="1" applyAlignment="1">
      <alignment horizontal="center" wrapText="1"/>
    </xf>
    <xf numFmtId="165" fontId="73" fillId="27" borderId="68" xfId="58" applyNumberFormat="1" applyFont="1" applyFill="1" applyBorder="1" applyAlignment="1">
      <alignment horizontal="right" wrapText="1" indent="1"/>
    </xf>
    <xf numFmtId="165" fontId="73" fillId="27" borderId="80" xfId="58" applyNumberFormat="1" applyFont="1" applyFill="1" applyBorder="1" applyAlignment="1">
      <alignment horizontal="right" wrapText="1" indent="1"/>
    </xf>
    <xf numFmtId="165" fontId="15" fillId="27" borderId="68" xfId="40" applyNumberFormat="1" applyFont="1" applyFill="1" applyBorder="1" applyAlignment="1">
      <alignment horizontal="right" wrapText="1" indent="1"/>
    </xf>
    <xf numFmtId="165" fontId="15" fillId="27" borderId="80" xfId="40" applyNumberFormat="1" applyFont="1" applyFill="1" applyBorder="1" applyAlignment="1">
      <alignment horizontal="right" wrapText="1" indent="1"/>
    </xf>
    <xf numFmtId="2" fontId="15" fillId="27" borderId="68" xfId="40" applyNumberFormat="1" applyFont="1" applyFill="1" applyBorder="1" applyAlignment="1">
      <alignment horizontal="right" wrapText="1" indent="1"/>
    </xf>
    <xf numFmtId="2" fontId="15" fillId="27" borderId="80" xfId="40" applyNumberFormat="1" applyFont="1" applyFill="1" applyBorder="1" applyAlignment="1">
      <alignment horizontal="right" wrapText="1" indent="1"/>
    </xf>
    <xf numFmtId="49" fontId="14" fillId="25" borderId="57" xfId="62" applyNumberFormat="1" applyFont="1" applyFill="1" applyBorder="1" applyAlignment="1">
      <alignment horizontal="center" vertical="center" wrapText="1"/>
    </xf>
    <xf numFmtId="49" fontId="14" fillId="25" borderId="58" xfId="62" applyNumberFormat="1" applyFont="1" applyFill="1" applyBorder="1" applyAlignment="1">
      <alignment horizontal="center" vertical="center" wrapText="1"/>
    </xf>
    <xf numFmtId="167" fontId="73" fillId="26" borderId="78" xfId="62" applyNumberFormat="1" applyFont="1" applyFill="1" applyBorder="1" applyAlignment="1">
      <alignment horizontal="right" indent="1"/>
    </xf>
    <xf numFmtId="167" fontId="73" fillId="26" borderId="79" xfId="62" applyNumberFormat="1" applyFont="1" applyFill="1" applyBorder="1" applyAlignment="1">
      <alignment horizontal="right" indent="1"/>
    </xf>
    <xf numFmtId="167" fontId="6" fillId="26" borderId="68" xfId="0" applyNumberFormat="1" applyFont="1" applyFill="1" applyBorder="1" applyAlignment="1">
      <alignment horizontal="right" indent="1"/>
    </xf>
    <xf numFmtId="167" fontId="6" fillId="26" borderId="80" xfId="0" applyNumberFormat="1" applyFont="1" applyFill="1" applyBorder="1" applyAlignment="1">
      <alignment horizontal="right" indent="1"/>
    </xf>
    <xf numFmtId="0" fontId="12" fillId="25" borderId="0" xfId="0" applyFont="1" applyFill="1" applyBorder="1" applyAlignment="1">
      <alignment horizontal="left"/>
    </xf>
    <xf numFmtId="0" fontId="5" fillId="25" borderId="0" xfId="62" applyFill="1" applyAlignment="1"/>
    <xf numFmtId="0" fontId="5" fillId="0" borderId="0" xfId="62" applyAlignment="1"/>
    <xf numFmtId="0" fontId="50" fillId="25" borderId="0" xfId="62" applyFont="1" applyFill="1" applyAlignment="1">
      <alignment vertical="center"/>
    </xf>
    <xf numFmtId="0" fontId="50" fillId="25" borderId="0" xfId="62" applyFont="1" applyFill="1" applyBorder="1" applyAlignment="1">
      <alignment vertical="center"/>
    </xf>
    <xf numFmtId="0" fontId="50" fillId="0" borderId="0" xfId="62" applyFont="1" applyAlignment="1">
      <alignment vertical="center"/>
    </xf>
    <xf numFmtId="0" fontId="5" fillId="0" borderId="0" xfId="62" applyBorder="1" applyAlignment="1"/>
    <xf numFmtId="0" fontId="14" fillId="25" borderId="0" xfId="70" applyFont="1" applyFill="1" applyBorder="1" applyAlignment="1">
      <alignment horizontal="left"/>
    </xf>
    <xf numFmtId="0" fontId="14" fillId="25" borderId="81" xfId="70" applyFont="1" applyFill="1" applyBorder="1" applyAlignment="1">
      <alignment horizontal="center"/>
    </xf>
    <xf numFmtId="0" fontId="41" fillId="25" borderId="0" xfId="70" applyFont="1" applyFill="1" applyBorder="1" applyAlignment="1">
      <alignment horizontal="left"/>
    </xf>
    <xf numFmtId="0" fontId="45" fillId="26" borderId="0" xfId="70" applyFont="1" applyFill="1" applyBorder="1" applyAlignment="1">
      <alignment vertical="top"/>
    </xf>
    <xf numFmtId="0" fontId="14" fillId="25" borderId="13" xfId="70" applyFont="1" applyFill="1" applyBorder="1" applyAlignment="1">
      <alignment wrapText="1"/>
    </xf>
    <xf numFmtId="0" fontId="5" fillId="25" borderId="0" xfId="72" applyFill="1" applyBorder="1"/>
    <xf numFmtId="0" fontId="8" fillId="25" borderId="19" xfId="72" applyFont="1" applyFill="1" applyBorder="1"/>
    <xf numFmtId="0" fontId="8" fillId="25" borderId="0" xfId="72" applyFont="1" applyFill="1" applyBorder="1"/>
    <xf numFmtId="0" fontId="8" fillId="25" borderId="19" xfId="72" applyFont="1" applyFill="1" applyBorder="1" applyAlignment="1">
      <alignment vertical="center"/>
    </xf>
    <xf numFmtId="3" fontId="8" fillId="25" borderId="0" xfId="72" applyNumberFormat="1" applyFont="1" applyFill="1" applyBorder="1"/>
    <xf numFmtId="0" fontId="8" fillId="25" borderId="19" xfId="72" applyFont="1" applyFill="1" applyBorder="1" applyAlignment="1"/>
    <xf numFmtId="0" fontId="8" fillId="25" borderId="0" xfId="72" applyFont="1" applyFill="1" applyBorder="1" applyAlignment="1"/>
    <xf numFmtId="0" fontId="17" fillId="0" borderId="0" xfId="71" applyFont="1" applyFill="1" applyBorder="1" applyAlignment="1">
      <alignment horizontal="center" vertical="center"/>
    </xf>
    <xf numFmtId="0" fontId="14" fillId="26" borderId="52" xfId="70" applyFont="1" applyFill="1" applyBorder="1" applyAlignment="1">
      <alignment horizontal="center"/>
    </xf>
    <xf numFmtId="0" fontId="12" fillId="25" borderId="0" xfId="62" applyFont="1" applyFill="1" applyBorder="1" applyAlignment="1">
      <alignment horizontal="left" vertical="center"/>
    </xf>
    <xf numFmtId="0" fontId="5" fillId="25" borderId="19" xfId="72" applyFill="1" applyBorder="1" applyAlignment="1">
      <alignment vertical="center"/>
    </xf>
    <xf numFmtId="0" fontId="5" fillId="25" borderId="0" xfId="72" applyFill="1" applyBorder="1" applyAlignment="1">
      <alignment vertical="center"/>
    </xf>
    <xf numFmtId="3" fontId="84" fillId="26" borderId="0" xfId="71" applyNumberFormat="1" applyFont="1" applyFill="1" applyBorder="1" applyAlignment="1">
      <alignment horizontal="right" vertical="center"/>
    </xf>
    <xf numFmtId="0" fontId="5" fillId="26" borderId="0" xfId="63" applyFill="1" applyAlignment="1"/>
    <xf numFmtId="0" fontId="19" fillId="25" borderId="48" xfId="63" applyFont="1" applyFill="1" applyBorder="1" applyAlignment="1">
      <alignment horizontal="right"/>
    </xf>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1" fontId="14" fillId="26" borderId="12" xfId="63" applyNumberFormat="1" applyFont="1" applyFill="1" applyBorder="1" applyAlignment="1">
      <alignment horizontal="center" vertical="center"/>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0" fontId="73" fillId="24" borderId="0" xfId="66" applyFont="1" applyFill="1" applyBorder="1" applyAlignment="1">
      <alignment horizontal="left"/>
    </xf>
    <xf numFmtId="0" fontId="73" fillId="27" borderId="0" xfId="40" applyFont="1" applyFill="1" applyBorder="1" applyAlignment="1"/>
    <xf numFmtId="3" fontId="73" fillId="27" borderId="0" xfId="40" applyNumberFormat="1" applyFont="1" applyFill="1" applyBorder="1" applyAlignment="1">
      <alignment horizontal="right" wrapText="1"/>
    </xf>
    <xf numFmtId="0" fontId="74" fillId="26" borderId="0" xfId="63" applyFont="1" applyFill="1"/>
    <xf numFmtId="0" fontId="74" fillId="0" borderId="0" xfId="63" applyFont="1"/>
    <xf numFmtId="0" fontId="82" fillId="25" borderId="19" xfId="63" applyFont="1" applyFill="1" applyBorder="1"/>
    <xf numFmtId="0" fontId="74" fillId="0" borderId="0" xfId="63" applyFont="1" applyAlignment="1">
      <alignment vertical="center"/>
    </xf>
    <xf numFmtId="0" fontId="74" fillId="0" borderId="0" xfId="63" applyFont="1" applyFill="1" applyBorder="1" applyAlignment="1">
      <alignment vertical="center"/>
    </xf>
    <xf numFmtId="0" fontId="74" fillId="25" borderId="0" xfId="63" applyFont="1" applyFill="1" applyAlignment="1"/>
    <xf numFmtId="0" fontId="74" fillId="25" borderId="0" xfId="63" applyFont="1" applyFill="1" applyBorder="1" applyAlignment="1"/>
    <xf numFmtId="4" fontId="73" fillId="27" borderId="0" xfId="40" applyNumberFormat="1" applyFont="1" applyFill="1" applyBorder="1" applyAlignment="1">
      <alignment horizontal="right" wrapText="1"/>
    </xf>
    <xf numFmtId="0" fontId="82" fillId="25" borderId="19" xfId="63" applyFont="1" applyFill="1" applyBorder="1" applyAlignment="1"/>
    <xf numFmtId="0" fontId="74" fillId="26" borderId="0" xfId="63" applyFont="1" applyFill="1" applyAlignment="1"/>
    <xf numFmtId="3" fontId="74" fillId="0" borderId="0" xfId="63" applyNumberFormat="1" applyFont="1" applyFill="1" applyBorder="1" applyAlignment="1">
      <alignment vertical="center"/>
    </xf>
    <xf numFmtId="0" fontId="74" fillId="0" borderId="0" xfId="63" applyFont="1" applyAlignment="1"/>
    <xf numFmtId="0" fontId="73" fillId="27" borderId="0" xfId="66" applyFont="1" applyFill="1" applyBorder="1" applyAlignment="1">
      <alignment horizontal="left" indent="1"/>
    </xf>
    <xf numFmtId="0" fontId="76" fillId="27" borderId="0" xfId="66" applyFont="1" applyFill="1" applyBorder="1" applyAlignment="1">
      <alignment horizontal="left" indent="4"/>
    </xf>
    <xf numFmtId="0" fontId="74" fillId="0" borderId="0" xfId="63" applyFont="1" applyFill="1" applyBorder="1" applyAlignment="1"/>
    <xf numFmtId="0" fontId="73" fillId="27" borderId="0" xfId="66" applyFont="1" applyFill="1" applyBorder="1" applyAlignment="1">
      <alignment horizontal="left"/>
    </xf>
    <xf numFmtId="0" fontId="74" fillId="0" borderId="0" xfId="63" applyFont="1" applyFill="1" applyBorder="1"/>
    <xf numFmtId="4" fontId="73" fillId="27" borderId="0" xfId="40" applyNumberFormat="1" applyFont="1" applyFill="1" applyBorder="1" applyAlignment="1">
      <alignment horizontal="right" vertical="center" wrapText="1"/>
    </xf>
    <xf numFmtId="0" fontId="73" fillId="24" borderId="0" xfId="66" applyFont="1" applyFill="1" applyBorder="1" applyAlignment="1">
      <alignment horizontal="left" vertical="top"/>
    </xf>
    <xf numFmtId="0" fontId="73" fillId="27" borderId="0" xfId="40" applyFont="1" applyFill="1" applyBorder="1" applyAlignment="1">
      <alignment horizontal="left" indent="1"/>
    </xf>
    <xf numFmtId="0" fontId="73" fillId="27" borderId="0" xfId="40" applyFont="1" applyFill="1" applyBorder="1"/>
    <xf numFmtId="1" fontId="15" fillId="26" borderId="0" xfId="63" applyNumberFormat="1" applyFont="1" applyFill="1" applyBorder="1" applyAlignment="1">
      <alignment horizontal="center" vertical="center" wrapText="1"/>
    </xf>
    <xf numFmtId="0" fontId="14" fillId="25" borderId="0" xfId="70" applyFont="1" applyFill="1" applyBorder="1" applyAlignment="1">
      <alignment horizontal="center" vertical="center" wrapText="1"/>
    </xf>
    <xf numFmtId="0" fontId="44" fillId="25" borderId="0" xfId="70" applyFont="1" applyFill="1" applyBorder="1"/>
    <xf numFmtId="0" fontId="14" fillId="0" borderId="0" xfId="70" applyFont="1" applyBorder="1" applyAlignment="1">
      <alignment horizontal="center" vertical="center" wrapText="1"/>
    </xf>
    <xf numFmtId="0" fontId="73" fillId="24" borderId="0" xfId="66" applyFont="1" applyFill="1" applyBorder="1" applyAlignment="1">
      <alignment horizontal="left" vertical="center"/>
    </xf>
    <xf numFmtId="0" fontId="82" fillId="25" borderId="19" xfId="63" applyFont="1" applyFill="1" applyBorder="1" applyAlignment="1">
      <alignment vertical="center"/>
    </xf>
    <xf numFmtId="0" fontId="19" fillId="26" borderId="0" xfId="63" applyFont="1" applyFill="1" applyBorder="1" applyAlignment="1">
      <alignment horizontal="left" vertical="center"/>
    </xf>
    <xf numFmtId="1" fontId="14" fillId="26" borderId="0" xfId="70" applyNumberFormat="1" applyFont="1" applyFill="1" applyBorder="1" applyAlignment="1">
      <alignment horizontal="center" vertical="center" wrapText="1"/>
    </xf>
    <xf numFmtId="0" fontId="45" fillId="27" borderId="0" xfId="66" applyFont="1" applyFill="1" applyBorder="1" applyAlignment="1">
      <alignment horizontal="left"/>
    </xf>
    <xf numFmtId="0" fontId="43" fillId="26" borderId="0" xfId="70" applyFont="1" applyFill="1" applyBorder="1" applyAlignment="1"/>
    <xf numFmtId="0" fontId="6" fillId="26" borderId="0" xfId="63" applyFont="1" applyFill="1" applyAlignment="1"/>
    <xf numFmtId="3" fontId="118" fillId="27" borderId="0" xfId="40" applyNumberFormat="1" applyFont="1" applyFill="1" applyBorder="1" applyAlignment="1">
      <alignment horizontal="left" vertical="center" wrapText="1" indent="1"/>
    </xf>
    <xf numFmtId="0" fontId="15" fillId="24" borderId="0" xfId="40" applyFont="1" applyFill="1" applyBorder="1" applyAlignment="1" applyProtection="1">
      <alignment horizontal="left" indent="1"/>
    </xf>
    <xf numFmtId="0" fontId="5" fillId="25" borderId="0" xfId="227" applyFill="1" applyBorder="1" applyProtection="1"/>
    <xf numFmtId="0" fontId="5" fillId="25" borderId="18" xfId="227" applyFill="1" applyBorder="1" applyProtection="1"/>
    <xf numFmtId="0" fontId="16" fillId="25" borderId="18" xfId="227" applyFont="1" applyFill="1" applyBorder="1" applyAlignment="1" applyProtection="1">
      <alignment horizontal="left"/>
    </xf>
    <xf numFmtId="0" fontId="5" fillId="26" borderId="0" xfId="227" applyFill="1" applyBorder="1" applyProtection="1"/>
    <xf numFmtId="0" fontId="5" fillId="25" borderId="0" xfId="227" applyFill="1" applyProtection="1"/>
    <xf numFmtId="0" fontId="5" fillId="0" borderId="0" xfId="227" applyProtection="1">
      <protection locked="0"/>
    </xf>
    <xf numFmtId="0" fontId="5" fillId="25" borderId="23" xfId="227" applyFill="1" applyBorder="1" applyProtection="1"/>
    <xf numFmtId="0" fontId="5" fillId="25" borderId="22" xfId="227" applyFill="1" applyBorder="1" applyProtection="1"/>
    <xf numFmtId="0" fontId="5" fillId="25" borderId="20" xfId="227" applyFill="1" applyBorder="1" applyProtection="1"/>
    <xf numFmtId="0" fontId="5" fillId="0" borderId="0" xfId="227" applyBorder="1" applyProtection="1"/>
    <xf numFmtId="0" fontId="63" fillId="25" borderId="0" xfId="227" applyFont="1" applyFill="1" applyBorder="1" applyProtection="1"/>
    <xf numFmtId="0" fontId="5" fillId="25" borderId="0" xfId="227" applyFill="1" applyAlignment="1" applyProtection="1">
      <alignment vertical="center"/>
    </xf>
    <xf numFmtId="0" fontId="5" fillId="25" borderId="20" xfId="227" applyFill="1" applyBorder="1" applyAlignment="1" applyProtection="1">
      <alignment vertical="center"/>
    </xf>
    <xf numFmtId="0" fontId="78" fillId="26" borderId="15" xfId="227" applyFont="1" applyFill="1" applyBorder="1" applyAlignment="1" applyProtection="1">
      <alignment vertical="center"/>
    </xf>
    <xf numFmtId="0" fontId="101" fillId="26" borderId="16" xfId="227" applyFont="1" applyFill="1" applyBorder="1" applyAlignment="1" applyProtection="1">
      <alignment vertical="center"/>
    </xf>
    <xf numFmtId="0" fontId="101" fillId="26" borderId="17" xfId="227" applyFont="1" applyFill="1" applyBorder="1" applyAlignment="1" applyProtection="1">
      <alignment vertical="center"/>
    </xf>
    <xf numFmtId="0" fontId="5" fillId="0" borderId="0" xfId="227" applyAlignment="1" applyProtection="1">
      <alignment vertical="center"/>
      <protection locked="0"/>
    </xf>
    <xf numFmtId="0" fontId="16" fillId="25" borderId="20" xfId="227" applyFont="1" applyFill="1" applyBorder="1" applyProtection="1"/>
    <xf numFmtId="0" fontId="14" fillId="25" borderId="0" xfId="227" applyFont="1" applyFill="1" applyBorder="1" applyAlignment="1" applyProtection="1">
      <alignment horizontal="center" vertical="center"/>
    </xf>
    <xf numFmtId="0" fontId="14" fillId="25" borderId="13" xfId="227" applyFont="1" applyFill="1" applyBorder="1" applyAlignment="1" applyProtection="1">
      <alignment horizontal="right" vertical="center"/>
    </xf>
    <xf numFmtId="0" fontId="14" fillId="25" borderId="13" xfId="227" applyFont="1" applyFill="1" applyBorder="1" applyAlignment="1" applyProtection="1">
      <alignment horizontal="center" vertical="center"/>
    </xf>
    <xf numFmtId="0" fontId="14" fillId="25" borderId="13" xfId="227" applyFont="1" applyFill="1" applyBorder="1" applyAlignment="1" applyProtection="1">
      <alignment vertical="center"/>
    </xf>
    <xf numFmtId="0" fontId="14" fillId="25" borderId="13" xfId="227" applyFont="1" applyFill="1" applyBorder="1" applyAlignment="1" applyProtection="1">
      <alignment horizontal="center"/>
    </xf>
    <xf numFmtId="0" fontId="14" fillId="25" borderId="13" xfId="227" applyFont="1" applyFill="1" applyBorder="1" applyAlignment="1" applyProtection="1">
      <alignment horizontal="right"/>
    </xf>
    <xf numFmtId="0" fontId="14" fillId="25" borderId="13" xfId="227" applyFont="1" applyFill="1" applyBorder="1" applyAlignment="1" applyProtection="1"/>
    <xf numFmtId="0" fontId="13" fillId="25" borderId="0" xfId="227" applyFont="1" applyFill="1" applyBorder="1" applyProtection="1"/>
    <xf numFmtId="0" fontId="59" fillId="25" borderId="0" xfId="227" applyFont="1" applyFill="1" applyProtection="1"/>
    <xf numFmtId="0" fontId="59" fillId="25" borderId="20" xfId="227" applyFont="1" applyFill="1" applyBorder="1" applyProtection="1"/>
    <xf numFmtId="0" fontId="59" fillId="0" borderId="0" xfId="227" applyFont="1" applyProtection="1">
      <protection locked="0"/>
    </xf>
    <xf numFmtId="0" fontId="16" fillId="25" borderId="0" xfId="227" applyFont="1" applyFill="1" applyBorder="1" applyProtection="1"/>
    <xf numFmtId="0" fontId="8" fillId="25" borderId="0" xfId="227" applyFont="1" applyFill="1" applyBorder="1" applyProtection="1"/>
    <xf numFmtId="0" fontId="16" fillId="0" borderId="0" xfId="227" applyFont="1" applyBorder="1" applyProtection="1"/>
    <xf numFmtId="0" fontId="62" fillId="25" borderId="0" xfId="227" applyFont="1" applyFill="1" applyBorder="1" applyProtection="1"/>
    <xf numFmtId="0" fontId="60" fillId="25" borderId="0" xfId="227" applyFont="1" applyFill="1" applyProtection="1"/>
    <xf numFmtId="0" fontId="60" fillId="25" borderId="20" xfId="227" applyFont="1" applyFill="1" applyBorder="1" applyProtection="1"/>
    <xf numFmtId="0" fontId="66" fillId="25" borderId="0" xfId="227" applyFont="1" applyFill="1" applyBorder="1" applyProtection="1"/>
    <xf numFmtId="0" fontId="60" fillId="0" borderId="0" xfId="227" applyFont="1" applyProtection="1">
      <protection locked="0"/>
    </xf>
    <xf numFmtId="0" fontId="19" fillId="0" borderId="0" xfId="227" applyFont="1" applyBorder="1" applyAlignment="1" applyProtection="1"/>
    <xf numFmtId="0" fontId="5" fillId="25" borderId="0" xfId="227" applyFill="1" applyBorder="1" applyAlignment="1" applyProtection="1">
      <alignment vertical="center"/>
    </xf>
    <xf numFmtId="167" fontId="73" fillId="25" borderId="0" xfId="227" applyNumberFormat="1" applyFont="1" applyFill="1" applyBorder="1" applyAlignment="1" applyProtection="1"/>
    <xf numFmtId="167" fontId="73" fillId="26" borderId="0" xfId="227" applyNumberFormat="1" applyFont="1" applyFill="1" applyBorder="1" applyAlignment="1" applyProtection="1"/>
    <xf numFmtId="167" fontId="14" fillId="25" borderId="0" xfId="227" applyNumberFormat="1" applyFont="1" applyFill="1" applyBorder="1" applyAlignment="1" applyProtection="1"/>
    <xf numFmtId="167" fontId="14" fillId="26" borderId="0" xfId="227" applyNumberFormat="1" applyFont="1" applyFill="1" applyBorder="1" applyAlignment="1" applyProtection="1"/>
    <xf numFmtId="0" fontId="44" fillId="25" borderId="0" xfId="227" applyFont="1" applyFill="1" applyProtection="1"/>
    <xf numFmtId="0" fontId="44" fillId="25" borderId="20" xfId="227" applyFont="1" applyFill="1" applyBorder="1" applyProtection="1"/>
    <xf numFmtId="0" fontId="9" fillId="25" borderId="0" xfId="227" applyFont="1" applyFill="1" applyBorder="1" applyProtection="1"/>
    <xf numFmtId="0" fontId="44" fillId="0" borderId="0" xfId="227" applyFont="1" applyProtection="1">
      <protection locked="0"/>
    </xf>
    <xf numFmtId="167" fontId="15" fillId="25" borderId="0" xfId="227" applyNumberFormat="1" applyFont="1" applyFill="1" applyBorder="1" applyAlignment="1" applyProtection="1"/>
    <xf numFmtId="167" fontId="15" fillId="26" borderId="0" xfId="227" applyNumberFormat="1" applyFont="1" applyFill="1" applyBorder="1" applyAlignment="1" applyProtection="1"/>
    <xf numFmtId="167" fontId="15" fillId="26" borderId="0" xfId="227" applyNumberFormat="1" applyFont="1" applyFill="1" applyBorder="1" applyAlignment="1" applyProtection="1">
      <alignment horizontal="right"/>
      <protection locked="0"/>
    </xf>
    <xf numFmtId="0" fontId="64" fillId="25" borderId="20" xfId="227" applyFont="1" applyFill="1" applyBorder="1" applyAlignment="1" applyProtection="1">
      <alignment horizontal="center"/>
    </xf>
    <xf numFmtId="0" fontId="32" fillId="25" borderId="0" xfId="227" applyFont="1" applyFill="1" applyBorder="1" applyProtection="1"/>
    <xf numFmtId="0" fontId="79" fillId="25" borderId="0" xfId="227" applyFont="1" applyFill="1" applyBorder="1" applyAlignment="1" applyProtection="1">
      <alignment horizontal="left" vertical="center"/>
    </xf>
    <xf numFmtId="1" fontId="15" fillId="25" borderId="0" xfId="227" applyNumberFormat="1" applyFont="1" applyFill="1" applyBorder="1" applyAlignment="1" applyProtection="1">
      <alignment horizontal="center"/>
    </xf>
    <xf numFmtId="3" fontId="15" fillId="25" borderId="0" xfId="227" applyNumberFormat="1" applyFont="1" applyFill="1" applyBorder="1" applyAlignment="1" applyProtection="1">
      <alignment horizontal="center"/>
    </xf>
    <xf numFmtId="0" fontId="5" fillId="0" borderId="18" xfId="227" applyFill="1" applyBorder="1" applyProtection="1"/>
    <xf numFmtId="0" fontId="14" fillId="25" borderId="0" xfId="227" applyFont="1" applyFill="1" applyBorder="1" applyAlignment="1" applyProtection="1">
      <alignment horizontal="right"/>
    </xf>
    <xf numFmtId="0" fontId="12" fillId="25" borderId="22" xfId="227" applyFont="1" applyFill="1" applyBorder="1" applyAlignment="1" applyProtection="1">
      <alignment horizontal="left"/>
    </xf>
    <xf numFmtId="0" fontId="19" fillId="25" borderId="22" xfId="227" applyFont="1" applyFill="1" applyBorder="1" applyProtection="1"/>
    <xf numFmtId="0" fontId="44" fillId="25" borderId="22" xfId="227" applyFont="1" applyFill="1" applyBorder="1" applyAlignment="1" applyProtection="1">
      <alignment horizontal="left"/>
    </xf>
    <xf numFmtId="0" fontId="5" fillId="25" borderId="21" xfId="227" applyFill="1" applyBorder="1" applyProtection="1"/>
    <xf numFmtId="0" fontId="5" fillId="25" borderId="19" xfId="227" applyFill="1" applyBorder="1" applyProtection="1"/>
    <xf numFmtId="0" fontId="14" fillId="25" borderId="0" xfId="227" applyFont="1" applyFill="1" applyBorder="1" applyAlignment="1" applyProtection="1">
      <alignment horizontal="center"/>
    </xf>
    <xf numFmtId="0" fontId="5" fillId="25" borderId="0" xfId="227" applyFill="1" applyBorder="1" applyAlignment="1" applyProtection="1">
      <alignment vertical="justify"/>
    </xf>
    <xf numFmtId="0" fontId="8" fillId="25" borderId="19" xfId="227" applyFont="1" applyFill="1" applyBorder="1" applyProtection="1"/>
    <xf numFmtId="0" fontId="61" fillId="25" borderId="0" xfId="227" applyFont="1" applyFill="1" applyBorder="1" applyProtection="1"/>
    <xf numFmtId="0" fontId="62" fillId="25" borderId="19" xfId="227" applyFont="1" applyFill="1" applyBorder="1" applyProtection="1"/>
    <xf numFmtId="0" fontId="6" fillId="25" borderId="0" xfId="227" applyFont="1" applyFill="1" applyBorder="1" applyProtection="1"/>
    <xf numFmtId="0" fontId="16" fillId="25" borderId="0" xfId="227" applyFont="1" applyFill="1" applyProtection="1"/>
    <xf numFmtId="0" fontId="15" fillId="25" borderId="0" xfId="227" applyFont="1" applyFill="1" applyBorder="1" applyProtection="1"/>
    <xf numFmtId="0" fontId="13" fillId="25" borderId="19" xfId="227" applyFont="1" applyFill="1" applyBorder="1" applyProtection="1"/>
    <xf numFmtId="0" fontId="16" fillId="0" borderId="0" xfId="227" applyFont="1" applyProtection="1">
      <protection locked="0"/>
    </xf>
    <xf numFmtId="0" fontId="14" fillId="25" borderId="0" xfId="227" applyFont="1" applyFill="1" applyBorder="1" applyAlignment="1" applyProtection="1">
      <alignment horizontal="left"/>
    </xf>
    <xf numFmtId="0" fontId="9" fillId="25" borderId="19" xfId="227" applyFont="1" applyFill="1" applyBorder="1" applyProtection="1"/>
    <xf numFmtId="165" fontId="15" fillId="25" borderId="0" xfId="227" applyNumberFormat="1" applyFont="1" applyFill="1" applyBorder="1" applyAlignment="1" applyProtection="1">
      <alignment horizontal="center"/>
    </xf>
    <xf numFmtId="165" fontId="6" fillId="25" borderId="0" xfId="227" applyNumberFormat="1" applyFont="1" applyFill="1" applyBorder="1" applyAlignment="1" applyProtection="1">
      <alignment horizontal="center"/>
    </xf>
    <xf numFmtId="0" fontId="59" fillId="25" borderId="0" xfId="227" applyFont="1" applyFill="1" applyBorder="1" applyProtection="1"/>
    <xf numFmtId="167" fontId="73" fillId="26" borderId="0" xfId="227" applyNumberFormat="1" applyFont="1" applyFill="1" applyBorder="1" applyAlignment="1" applyProtection="1">
      <alignment horizontal="right"/>
    </xf>
    <xf numFmtId="0" fontId="14" fillId="27" borderId="0" xfId="40" applyFont="1" applyFill="1" applyBorder="1" applyAlignment="1" applyProtection="1">
      <alignment horizontal="left" indent="1"/>
    </xf>
    <xf numFmtId="167" fontId="14" fillId="26" borderId="0" xfId="227" applyNumberFormat="1" applyFont="1" applyFill="1" applyBorder="1" applyAlignment="1" applyProtection="1">
      <alignment horizontal="right"/>
    </xf>
    <xf numFmtId="0" fontId="16" fillId="25" borderId="0" xfId="227" applyFont="1" applyFill="1" applyBorder="1" applyAlignment="1" applyProtection="1">
      <alignment vertical="center"/>
    </xf>
    <xf numFmtId="167" fontId="15" fillId="26" borderId="0" xfId="227" applyNumberFormat="1" applyFont="1" applyFill="1" applyBorder="1" applyAlignment="1" applyProtection="1">
      <alignment horizontal="right"/>
    </xf>
    <xf numFmtId="169" fontId="58"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19" fillId="25" borderId="0" xfId="227" applyNumberFormat="1" applyFont="1" applyFill="1" applyBorder="1" applyAlignment="1" applyProtection="1">
      <alignment horizontal="right"/>
    </xf>
    <xf numFmtId="0" fontId="44" fillId="25" borderId="0" xfId="227" applyFont="1" applyFill="1" applyBorder="1" applyProtection="1"/>
    <xf numFmtId="0" fontId="17" fillId="30" borderId="19" xfId="227" applyFont="1" applyFill="1" applyBorder="1" applyAlignment="1" applyProtection="1">
      <alignment horizontal="center" vertical="center"/>
    </xf>
    <xf numFmtId="0" fontId="5" fillId="25" borderId="0" xfId="227" applyFill="1" applyBorder="1" applyAlignment="1" applyProtection="1">
      <alignment horizontal="left"/>
    </xf>
    <xf numFmtId="0" fontId="5" fillId="26" borderId="0" xfId="227" applyFill="1" applyProtection="1"/>
    <xf numFmtId="0" fontId="5" fillId="0" borderId="0" xfId="227" applyProtection="1"/>
    <xf numFmtId="0" fontId="12" fillId="25" borderId="23" xfId="227" applyFont="1" applyFill="1" applyBorder="1" applyAlignment="1" applyProtection="1">
      <alignment horizontal="left"/>
    </xf>
    <xf numFmtId="0" fontId="19" fillId="25" borderId="22" xfId="227" applyFont="1" applyFill="1" applyBorder="1" applyAlignment="1" applyProtection="1">
      <alignment horizontal="right"/>
    </xf>
    <xf numFmtId="0" fontId="12" fillId="25" borderId="20" xfId="227" applyFont="1" applyFill="1" applyBorder="1" applyAlignment="1" applyProtection="1">
      <alignment horizontal="left"/>
    </xf>
    <xf numFmtId="0" fontId="19" fillId="0" borderId="0" xfId="227" applyFont="1" applyBorder="1" applyAlignment="1" applyProtection="1">
      <alignment vertical="center"/>
    </xf>
    <xf numFmtId="0" fontId="12" fillId="25" borderId="0" xfId="227" applyFont="1" applyFill="1" applyBorder="1" applyAlignment="1" applyProtection="1">
      <alignment horizontal="left"/>
    </xf>
    <xf numFmtId="0" fontId="44" fillId="25" borderId="0" xfId="227" applyFont="1" applyFill="1" applyBorder="1" applyAlignment="1" applyProtection="1">
      <alignment horizontal="left"/>
    </xf>
    <xf numFmtId="0" fontId="78" fillId="26" borderId="15" xfId="227" applyFont="1" applyFill="1" applyBorder="1" applyAlignment="1" applyProtection="1"/>
    <xf numFmtId="0" fontId="5" fillId="25" borderId="0" xfId="227" applyFill="1" applyBorder="1" applyAlignment="1" applyProtection="1"/>
    <xf numFmtId="0" fontId="14" fillId="25" borderId="0" xfId="227" applyFont="1" applyFill="1" applyBorder="1" applyAlignment="1" applyProtection="1">
      <alignment horizontal="center" vertical="distributed"/>
    </xf>
    <xf numFmtId="0" fontId="26" fillId="25" borderId="0" xfId="227" applyFont="1" applyFill="1" applyProtection="1"/>
    <xf numFmtId="0" fontId="26" fillId="25" borderId="20" xfId="227" applyFont="1" applyFill="1" applyBorder="1" applyProtection="1"/>
    <xf numFmtId="0" fontId="26" fillId="25" borderId="0" xfId="227" applyFont="1" applyFill="1" applyBorder="1" applyProtection="1"/>
    <xf numFmtId="0" fontId="26" fillId="0" borderId="0" xfId="227" applyFont="1" applyProtection="1">
      <protection locked="0"/>
    </xf>
    <xf numFmtId="0" fontId="24" fillId="25" borderId="0" xfId="227" applyFont="1" applyFill="1" applyProtection="1"/>
    <xf numFmtId="0" fontId="24" fillId="0" borderId="0" xfId="227" applyFont="1" applyProtection="1">
      <protection locked="0"/>
    </xf>
    <xf numFmtId="0" fontId="24" fillId="25" borderId="20" xfId="227" applyFont="1" applyFill="1" applyBorder="1" applyProtection="1"/>
    <xf numFmtId="0" fontId="19" fillId="25" borderId="0" xfId="227" applyFont="1" applyFill="1" applyBorder="1" applyAlignment="1" applyProtection="1">
      <alignment horizontal="right"/>
    </xf>
    <xf numFmtId="164" fontId="14" fillId="25" borderId="0" xfId="227" applyNumberFormat="1" applyFont="1" applyFill="1" applyBorder="1" applyAlignment="1" applyProtection="1">
      <alignment horizontal="center"/>
    </xf>
    <xf numFmtId="164" fontId="58" fillId="25" borderId="0" xfId="227" applyNumberFormat="1" applyFont="1" applyFill="1" applyBorder="1" applyAlignment="1" applyProtection="1">
      <alignment horizontal="center"/>
    </xf>
    <xf numFmtId="0" fontId="58" fillId="25" borderId="0" xfId="227" applyFont="1" applyFill="1" applyBorder="1" applyAlignment="1" applyProtection="1">
      <alignment horizontal="left"/>
    </xf>
    <xf numFmtId="1" fontId="14" fillId="25" borderId="0" xfId="227" applyNumberFormat="1" applyFont="1" applyFill="1" applyBorder="1" applyAlignment="1" applyProtection="1">
      <alignment horizontal="center"/>
    </xf>
    <xf numFmtId="0" fontId="27" fillId="25" borderId="20" xfId="227" applyFont="1" applyFill="1" applyBorder="1" applyProtection="1"/>
    <xf numFmtId="0" fontId="116" fillId="25" borderId="0" xfId="227" applyFont="1" applyFill="1" applyProtection="1"/>
    <xf numFmtId="164" fontId="65" fillId="25" borderId="0" xfId="227" applyNumberFormat="1" applyFont="1" applyFill="1" applyBorder="1" applyAlignment="1" applyProtection="1">
      <alignment horizontal="center"/>
    </xf>
    <xf numFmtId="0" fontId="116" fillId="0" borderId="0" xfId="227" applyFont="1" applyProtection="1">
      <protection locked="0"/>
    </xf>
    <xf numFmtId="0" fontId="17" fillId="30" borderId="20" xfId="227" applyFont="1" applyFill="1" applyBorder="1" applyAlignment="1" applyProtection="1">
      <alignment horizontal="center" vertical="center"/>
    </xf>
    <xf numFmtId="1" fontId="14" fillId="25" borderId="13" xfId="0" applyNumberFormat="1" applyFont="1" applyFill="1" applyBorder="1" applyAlignment="1"/>
    <xf numFmtId="1" fontId="14" fillId="25" borderId="13" xfId="0" applyNumberFormat="1" applyFont="1" applyFill="1" applyBorder="1" applyAlignment="1">
      <alignment wrapText="1"/>
    </xf>
    <xf numFmtId="0" fontId="14" fillId="25" borderId="13" xfId="70" applyFont="1" applyFill="1" applyBorder="1" applyAlignment="1"/>
    <xf numFmtId="3" fontId="133" fillId="27" borderId="0" xfId="40" applyNumberFormat="1" applyFont="1" applyFill="1" applyBorder="1" applyAlignment="1">
      <alignment horizontal="left" vertical="center" wrapText="1" indent="1"/>
    </xf>
    <xf numFmtId="3" fontId="70" fillId="27" borderId="0" xfId="40" applyNumberFormat="1" applyFont="1" applyFill="1" applyBorder="1" applyAlignment="1">
      <alignment horizontal="right" wrapText="1"/>
    </xf>
    <xf numFmtId="0" fontId="12" fillId="25" borderId="22" xfId="62" applyFont="1" applyFill="1" applyBorder="1" applyAlignment="1">
      <alignment horizontal="left"/>
    </xf>
    <xf numFmtId="0" fontId="12" fillId="25" borderId="49" xfId="62" applyFont="1" applyFill="1" applyBorder="1" applyAlignment="1">
      <alignment horizontal="left"/>
    </xf>
    <xf numFmtId="0" fontId="86" fillId="25" borderId="0" xfId="71" applyFont="1" applyFill="1" applyBorder="1" applyAlignment="1">
      <alignment horizontal="left" vertical="center"/>
    </xf>
    <xf numFmtId="3" fontId="76" fillId="24" borderId="0" xfId="40" applyNumberFormat="1" applyFont="1" applyFill="1" applyBorder="1" applyAlignment="1">
      <alignment horizontal="left" vertical="center" wrapText="1" indent="1"/>
    </xf>
    <xf numFmtId="3" fontId="5" fillId="25" borderId="0" xfId="62" applyNumberFormat="1" applyFill="1" applyBorder="1"/>
    <xf numFmtId="0" fontId="130" fillId="25" borderId="0" xfId="62" applyFont="1" applyFill="1" applyBorder="1" applyAlignment="1">
      <alignment vertical="center"/>
    </xf>
    <xf numFmtId="0" fontId="14" fillId="25" borderId="0" xfId="78" applyFont="1" applyFill="1" applyBorder="1" applyAlignment="1">
      <alignment horizontal="center" vertical="center"/>
    </xf>
    <xf numFmtId="0" fontId="14" fillId="25" borderId="11" xfId="78" applyFont="1" applyFill="1" applyBorder="1" applyAlignment="1">
      <alignment horizontal="center" vertical="center"/>
    </xf>
    <xf numFmtId="0" fontId="14" fillId="25" borderId="11" xfId="78" applyFont="1" applyFill="1" applyBorder="1" applyAlignment="1">
      <alignment horizontal="center" vertical="center" wrapText="1"/>
    </xf>
    <xf numFmtId="3" fontId="73" fillId="26" borderId="0" xfId="71" applyNumberFormat="1" applyFont="1" applyFill="1" applyBorder="1" applyAlignment="1">
      <alignment horizontal="right" vertical="center"/>
    </xf>
    <xf numFmtId="0" fontId="135" fillId="27" borderId="0" xfId="40" applyFont="1" applyFill="1" applyBorder="1" applyAlignment="1">
      <alignment horizontal="left" vertical="center"/>
    </xf>
    <xf numFmtId="3" fontId="136" fillId="26" borderId="0" xfId="62" applyNumberFormat="1" applyFont="1" applyFill="1" applyBorder="1" applyAlignment="1">
      <alignment horizontal="right" vertical="center"/>
    </xf>
    <xf numFmtId="171" fontId="135" fillId="26" borderId="0" xfId="62" applyNumberFormat="1" applyFont="1" applyFill="1" applyBorder="1" applyAlignment="1">
      <alignment horizontal="right" vertical="center"/>
    </xf>
    <xf numFmtId="0" fontId="15" fillId="25" borderId="0" xfId="62" applyFont="1" applyFill="1" applyBorder="1" applyAlignment="1">
      <alignment wrapText="1"/>
    </xf>
    <xf numFmtId="0" fontId="19" fillId="25" borderId="0" xfId="62" applyFont="1" applyFill="1" applyBorder="1" applyAlignment="1">
      <alignment wrapText="1"/>
    </xf>
    <xf numFmtId="0" fontId="32" fillId="25" borderId="0" xfId="62" applyFont="1" applyFill="1" applyBorder="1" applyAlignment="1"/>
    <xf numFmtId="0" fontId="127" fillId="25" borderId="0" xfId="68" applyFont="1" applyFill="1" applyBorder="1" applyAlignment="1" applyProtection="1">
      <alignment horizontal="left"/>
    </xf>
    <xf numFmtId="3" fontId="84" fillId="27" borderId="0" xfId="40" applyNumberFormat="1" applyFont="1" applyFill="1" applyBorder="1" applyAlignment="1">
      <alignment horizontal="right" wrapText="1"/>
    </xf>
    <xf numFmtId="1" fontId="14" fillId="26" borderId="12" xfId="63" applyNumberFormat="1" applyFont="1" applyFill="1" applyBorder="1" applyAlignment="1">
      <alignment horizontal="center" vertical="center" wrapText="1"/>
    </xf>
    <xf numFmtId="0" fontId="44" fillId="25" borderId="0" xfId="70" applyFont="1" applyFill="1" applyBorder="1" applyAlignment="1">
      <alignment vertical="center"/>
    </xf>
    <xf numFmtId="3" fontId="84" fillId="27" borderId="0" xfId="40" applyNumberFormat="1" applyFont="1" applyFill="1" applyBorder="1" applyAlignment="1">
      <alignment horizontal="right" vertical="center" wrapText="1"/>
    </xf>
    <xf numFmtId="4" fontId="84" fillId="27" borderId="0" xfId="40" applyNumberFormat="1" applyFont="1" applyFill="1" applyBorder="1" applyAlignment="1">
      <alignment horizontal="right" vertical="center" wrapText="1"/>
    </xf>
    <xf numFmtId="0" fontId="76" fillId="24" borderId="0" xfId="66" applyFont="1" applyFill="1" applyBorder="1" applyAlignment="1">
      <alignment horizontal="left" vertical="center"/>
    </xf>
    <xf numFmtId="3" fontId="86" fillId="27" borderId="0" xfId="40" applyNumberFormat="1" applyFont="1" applyFill="1" applyBorder="1" applyAlignment="1">
      <alignment horizontal="right" vertical="center" wrapText="1"/>
    </xf>
    <xf numFmtId="4" fontId="86" fillId="27" borderId="0" xfId="40" applyNumberFormat="1" applyFont="1" applyFill="1" applyBorder="1" applyAlignment="1">
      <alignment horizontal="right" vertical="center" wrapText="1"/>
    </xf>
    <xf numFmtId="0" fontId="21" fillId="25" borderId="0" xfId="63" applyFont="1" applyFill="1" applyBorder="1" applyAlignment="1">
      <alignment horizontal="center" vertical="center" wrapText="1"/>
    </xf>
    <xf numFmtId="0" fontId="50" fillId="25" borderId="0" xfId="63" applyFont="1" applyFill="1" applyBorder="1" applyAlignment="1">
      <alignment vertical="center"/>
    </xf>
    <xf numFmtId="3" fontId="84" fillId="25" borderId="0" xfId="63" applyNumberFormat="1" applyFont="1" applyFill="1" applyBorder="1" applyAlignment="1">
      <alignment vertical="center"/>
    </xf>
    <xf numFmtId="0" fontId="21" fillId="0" borderId="0" xfId="63" applyFont="1" applyBorder="1" applyAlignment="1">
      <alignment horizontal="center" vertical="center" wrapText="1"/>
    </xf>
    <xf numFmtId="0" fontId="14" fillId="25" borderId="0" xfId="63" applyFont="1" applyFill="1" applyBorder="1" applyAlignment="1">
      <alignment horizontal="left" vertical="center" wrapText="1"/>
    </xf>
    <xf numFmtId="0" fontId="44" fillId="25" borderId="0" xfId="63" applyFont="1" applyFill="1" applyBorder="1" applyAlignment="1">
      <alignment horizontal="left" vertical="center"/>
    </xf>
    <xf numFmtId="0" fontId="82" fillId="25" borderId="19" xfId="63" applyFont="1" applyFill="1" applyBorder="1" applyAlignment="1">
      <alignment horizontal="left" vertical="center"/>
    </xf>
    <xf numFmtId="3" fontId="84" fillId="25" borderId="0" xfId="63" applyNumberFormat="1" applyFont="1" applyFill="1" applyBorder="1" applyAlignment="1">
      <alignment horizontal="left" vertical="center"/>
    </xf>
    <xf numFmtId="0" fontId="14" fillId="0" borderId="0" xfId="63" applyFont="1" applyBorder="1" applyAlignment="1">
      <alignment horizontal="left" vertical="center" wrapText="1"/>
    </xf>
    <xf numFmtId="0" fontId="14" fillId="26" borderId="0" xfId="63" applyFont="1" applyFill="1" applyBorder="1" applyAlignment="1">
      <alignment horizontal="left" vertical="center" wrapText="1"/>
    </xf>
    <xf numFmtId="0" fontId="44" fillId="26" borderId="0" xfId="63" applyFont="1" applyFill="1" applyBorder="1" applyAlignment="1">
      <alignment horizontal="left" vertical="center"/>
    </xf>
    <xf numFmtId="0" fontId="14" fillId="26" borderId="0" xfId="70" applyFont="1" applyFill="1" applyBorder="1" applyAlignment="1">
      <alignment horizontal="left" vertical="center"/>
    </xf>
    <xf numFmtId="0" fontId="44" fillId="26" borderId="0" xfId="70" applyFont="1" applyFill="1" applyBorder="1" applyAlignment="1">
      <alignment horizontal="left" vertical="center"/>
    </xf>
    <xf numFmtId="0" fontId="14" fillId="0" borderId="0" xfId="70" applyFont="1" applyBorder="1" applyAlignment="1">
      <alignment horizontal="left" vertical="center"/>
    </xf>
    <xf numFmtId="0" fontId="5" fillId="26" borderId="0" xfId="63" applyFill="1" applyAlignment="1">
      <alignment horizontal="left" vertical="center"/>
    </xf>
    <xf numFmtId="0" fontId="5" fillId="26" borderId="0" xfId="63" applyFill="1" applyBorder="1" applyAlignment="1">
      <alignment horizontal="left" vertical="center"/>
    </xf>
    <xf numFmtId="0" fontId="5" fillId="0" borderId="0" xfId="63" applyAlignment="1">
      <alignment horizontal="left" vertical="center"/>
    </xf>
    <xf numFmtId="0" fontId="14" fillId="26" borderId="19" xfId="70" applyFont="1" applyFill="1" applyBorder="1" applyAlignment="1">
      <alignment vertical="center" wrapText="1"/>
    </xf>
    <xf numFmtId="0" fontId="5" fillId="26" borderId="0" xfId="63" applyFill="1" applyAlignment="1">
      <alignment vertical="center"/>
    </xf>
    <xf numFmtId="0" fontId="5" fillId="0" borderId="0" xfId="63" applyAlignment="1">
      <alignment vertical="center"/>
    </xf>
    <xf numFmtId="0" fontId="14" fillId="25" borderId="0" xfId="70" applyFont="1" applyFill="1" applyBorder="1" applyAlignment="1">
      <alignment horizontal="center" vertical="top" wrapText="1"/>
    </xf>
    <xf numFmtId="0" fontId="44" fillId="25" borderId="0" xfId="70" applyFont="1" applyFill="1" applyBorder="1" applyAlignment="1">
      <alignment vertical="top"/>
    </xf>
    <xf numFmtId="0" fontId="19" fillId="26" borderId="0" xfId="63" applyFont="1" applyFill="1" applyBorder="1" applyAlignment="1">
      <alignment horizontal="left" vertical="top"/>
    </xf>
    <xf numFmtId="0" fontId="45" fillId="24" borderId="0" xfId="40" applyFont="1" applyFill="1" applyBorder="1" applyAlignment="1">
      <alignment horizontal="left" vertical="top"/>
    </xf>
    <xf numFmtId="3" fontId="139" fillId="26" borderId="0" xfId="63" applyNumberFormat="1" applyFont="1" applyFill="1" applyBorder="1" applyAlignment="1">
      <alignment horizontal="center" vertical="top"/>
    </xf>
    <xf numFmtId="3" fontId="139" fillId="26" borderId="0" xfId="63" applyNumberFormat="1" applyFont="1" applyFill="1" applyBorder="1" applyAlignment="1">
      <alignment horizontal="right" vertical="top"/>
    </xf>
    <xf numFmtId="1" fontId="14" fillId="26" borderId="0" xfId="70" applyNumberFormat="1" applyFont="1" applyFill="1" applyBorder="1" applyAlignment="1">
      <alignment horizontal="center" vertical="top" wrapText="1"/>
    </xf>
    <xf numFmtId="3" fontId="140" fillId="48" borderId="0" xfId="63" applyNumberFormat="1" applyFont="1" applyFill="1" applyBorder="1" applyAlignment="1">
      <alignment vertical="top"/>
    </xf>
    <xf numFmtId="0" fontId="82" fillId="25" borderId="19" xfId="63" applyFont="1" applyFill="1" applyBorder="1" applyAlignment="1">
      <alignment vertical="top"/>
    </xf>
    <xf numFmtId="0" fontId="5" fillId="25" borderId="0" xfId="63" applyFont="1" applyFill="1" applyAlignment="1">
      <alignment vertical="top"/>
    </xf>
    <xf numFmtId="0" fontId="14" fillId="0" borderId="0" xfId="70" applyFont="1" applyBorder="1" applyAlignment="1">
      <alignment horizontal="center" vertical="top" wrapText="1"/>
    </xf>
    <xf numFmtId="0" fontId="19" fillId="25" borderId="0" xfId="63" applyFont="1" applyFill="1" applyBorder="1" applyAlignment="1">
      <alignment vertical="center"/>
    </xf>
    <xf numFmtId="0" fontId="45" fillId="24" borderId="0" xfId="40" applyFont="1" applyFill="1" applyBorder="1" applyAlignment="1">
      <alignment horizontal="left" vertical="center"/>
    </xf>
    <xf numFmtId="3" fontId="139" fillId="26" borderId="0" xfId="63" applyNumberFormat="1" applyFont="1" applyFill="1" applyBorder="1" applyAlignment="1">
      <alignment horizontal="center" vertical="center"/>
    </xf>
    <xf numFmtId="3" fontId="139" fillId="26" borderId="0" xfId="63" applyNumberFormat="1" applyFont="1" applyFill="1" applyBorder="1" applyAlignment="1">
      <alignment horizontal="right" vertical="center"/>
    </xf>
    <xf numFmtId="0" fontId="32" fillId="25" borderId="0" xfId="63" applyFont="1" applyFill="1" applyBorder="1" applyAlignment="1">
      <alignment horizontal="left" vertical="center"/>
    </xf>
    <xf numFmtId="0" fontId="5" fillId="26" borderId="0" xfId="63" applyFill="1" applyBorder="1" applyAlignment="1"/>
    <xf numFmtId="0" fontId="82" fillId="25" borderId="19" xfId="63" applyFont="1" applyFill="1" applyBorder="1" applyAlignment="1">
      <alignment horizontal="right"/>
    </xf>
    <xf numFmtId="0" fontId="5" fillId="0" borderId="0" xfId="63" applyFont="1" applyAlignment="1"/>
    <xf numFmtId="0" fontId="5" fillId="0" borderId="0" xfId="63" applyFont="1" applyFill="1" applyBorder="1" applyAlignment="1"/>
    <xf numFmtId="165" fontId="59" fillId="0" borderId="0" xfId="227" applyNumberFormat="1" applyFont="1" applyProtection="1">
      <protection locked="0"/>
    </xf>
    <xf numFmtId="0" fontId="15" fillId="0" borderId="0" xfId="63" applyFont="1" applyFill="1" applyBorder="1" applyAlignment="1">
      <alignment horizontal="center" vertical="center" wrapText="1"/>
    </xf>
    <xf numFmtId="0" fontId="70" fillId="0" borderId="0" xfId="63" applyFont="1" applyFill="1" applyBorder="1" applyAlignment="1">
      <alignment horizontal="center" vertical="center" wrapText="1"/>
    </xf>
    <xf numFmtId="0" fontId="14" fillId="0" borderId="0" xfId="70" applyFont="1" applyFill="1" applyBorder="1" applyAlignment="1">
      <alignment horizontal="center" vertical="center" wrapText="1"/>
    </xf>
    <xf numFmtId="0" fontId="133" fillId="0" borderId="0" xfId="70" applyFont="1" applyFill="1" applyBorder="1" applyAlignment="1">
      <alignment horizontal="center" vertical="center" wrapText="1"/>
    </xf>
    <xf numFmtId="3" fontId="133" fillId="0" borderId="0" xfId="70" applyNumberFormat="1" applyFont="1" applyFill="1" applyBorder="1" applyAlignment="1">
      <alignment horizontal="center" vertical="center" wrapText="1"/>
    </xf>
    <xf numFmtId="4" fontId="133" fillId="0" borderId="0" xfId="70" applyNumberFormat="1" applyFont="1" applyFill="1" applyBorder="1" applyAlignment="1">
      <alignment horizontal="center" vertical="center" wrapText="1"/>
    </xf>
    <xf numFmtId="0" fontId="21" fillId="0" borderId="0" xfId="63" applyFont="1" applyFill="1" applyBorder="1" applyAlignment="1">
      <alignment horizontal="center" vertical="center" wrapText="1"/>
    </xf>
    <xf numFmtId="0" fontId="14" fillId="0" borderId="0" xfId="63" applyFont="1" applyFill="1" applyBorder="1" applyAlignment="1">
      <alignment horizontal="left" vertical="center" wrapText="1"/>
    </xf>
    <xf numFmtId="0" fontId="14" fillId="0" borderId="0" xfId="70" applyFont="1" applyFill="1" applyBorder="1" applyAlignment="1">
      <alignment horizontal="left" vertical="center"/>
    </xf>
    <xf numFmtId="0" fontId="14" fillId="0" borderId="0" xfId="70" applyFont="1" applyFill="1" applyBorder="1" applyAlignment="1">
      <alignment horizontal="center" vertical="top" wrapText="1"/>
    </xf>
    <xf numFmtId="0" fontId="5" fillId="0" borderId="0" xfId="63" applyFill="1" applyBorder="1" applyAlignment="1"/>
    <xf numFmtId="0" fontId="44" fillId="0" borderId="0" xfId="63" applyFont="1" applyFill="1" applyBorder="1" applyAlignment="1">
      <alignment horizontal="center"/>
    </xf>
    <xf numFmtId="17" fontId="5" fillId="0" borderId="0" xfId="63" applyNumberFormat="1" applyFill="1" applyBorder="1" applyAlignment="1"/>
    <xf numFmtId="0" fontId="5" fillId="0" borderId="0" xfId="63" applyFont="1" applyFill="1" applyBorder="1" applyAlignment="1">
      <alignment vertical="center"/>
    </xf>
    <xf numFmtId="0" fontId="5" fillId="0" borderId="0" xfId="63" applyFont="1" applyFill="1" applyBorder="1"/>
    <xf numFmtId="0" fontId="5" fillId="0" borderId="0" xfId="63" applyFont="1" applyFill="1" applyBorder="1" applyAlignment="1">
      <alignment horizontal="left"/>
    </xf>
    <xf numFmtId="0" fontId="74" fillId="0" borderId="0" xfId="63" applyFont="1" applyFill="1" applyBorder="1" applyAlignment="1">
      <alignment horizontal="left"/>
    </xf>
    <xf numFmtId="0" fontId="5" fillId="0" borderId="0" xfId="63" applyFill="1" applyBorder="1" applyAlignment="1">
      <alignment horizontal="left" vertical="center"/>
    </xf>
    <xf numFmtId="0" fontId="5" fillId="0" borderId="0" xfId="63" applyFill="1" applyBorder="1" applyAlignment="1">
      <alignment vertical="center"/>
    </xf>
    <xf numFmtId="0" fontId="70" fillId="0" borderId="0" xfId="70" applyFont="1" applyFill="1"/>
    <xf numFmtId="1" fontId="48" fillId="0" borderId="0" xfId="70" applyNumberFormat="1" applyFont="1" applyFill="1"/>
    <xf numFmtId="1" fontId="70" fillId="0" borderId="0" xfId="70" applyNumberFormat="1" applyFont="1" applyFill="1"/>
    <xf numFmtId="0" fontId="16" fillId="0" borderId="0" xfId="70" applyFont="1" applyFill="1"/>
    <xf numFmtId="1" fontId="16" fillId="0" borderId="0" xfId="70" applyNumberFormat="1" applyFont="1" applyFill="1"/>
    <xf numFmtId="0" fontId="16" fillId="0" borderId="0" xfId="70" applyFont="1" applyFill="1" applyAlignment="1"/>
    <xf numFmtId="1" fontId="16" fillId="0" borderId="0" xfId="70" applyNumberFormat="1" applyFont="1" applyFill="1" applyAlignment="1"/>
    <xf numFmtId="3" fontId="16" fillId="0" borderId="0" xfId="70" applyNumberFormat="1" applyFont="1" applyFill="1"/>
    <xf numFmtId="1" fontId="70" fillId="0" borderId="0" xfId="70" applyNumberFormat="1" applyFont="1" applyFill="1" applyAlignment="1">
      <alignment horizontal="left"/>
    </xf>
    <xf numFmtId="1" fontId="70" fillId="0" borderId="0" xfId="70" applyNumberFormat="1" applyFont="1" applyFill="1" applyAlignment="1">
      <alignment horizontal="center"/>
    </xf>
    <xf numFmtId="0" fontId="48" fillId="0" borderId="0" xfId="70" applyFont="1" applyFill="1"/>
    <xf numFmtId="3" fontId="70" fillId="0" borderId="0" xfId="70" applyNumberFormat="1" applyFont="1" applyFill="1"/>
    <xf numFmtId="0" fontId="32" fillId="0" borderId="0" xfId="70" applyFont="1" applyFill="1"/>
    <xf numFmtId="3" fontId="5" fillId="0" borderId="0" xfId="70" applyNumberFormat="1" applyFill="1"/>
    <xf numFmtId="3" fontId="6" fillId="0" borderId="0" xfId="70" applyNumberFormat="1" applyFont="1" applyFill="1"/>
    <xf numFmtId="0" fontId="70" fillId="0" borderId="0" xfId="70" applyFont="1" applyFill="1" applyAlignment="1">
      <alignment vertical="center"/>
    </xf>
    <xf numFmtId="0" fontId="13" fillId="0" borderId="0" xfId="70" applyFont="1" applyFill="1"/>
    <xf numFmtId="0" fontId="70" fillId="0" borderId="0" xfId="70" applyFont="1" applyFill="1" applyAlignment="1"/>
    <xf numFmtId="1" fontId="70" fillId="0" borderId="0" xfId="70" applyNumberFormat="1" applyFont="1" applyFill="1" applyAlignment="1"/>
    <xf numFmtId="0" fontId="50" fillId="0" borderId="0" xfId="70" applyFont="1" applyFill="1" applyAlignment="1">
      <alignment vertical="center"/>
    </xf>
    <xf numFmtId="0" fontId="50" fillId="0" borderId="0" xfId="70" applyFont="1" applyFill="1" applyAlignment="1"/>
    <xf numFmtId="0" fontId="50" fillId="0" borderId="0" xfId="70" applyFont="1" applyFill="1"/>
    <xf numFmtId="0" fontId="5" fillId="0" borderId="0" xfId="62" applyFill="1"/>
    <xf numFmtId="0" fontId="70" fillId="0" borderId="0" xfId="62" applyFont="1" applyFill="1"/>
    <xf numFmtId="0" fontId="111" fillId="0" borderId="0" xfId="62" applyFont="1" applyFill="1" applyBorder="1"/>
    <xf numFmtId="3" fontId="111" fillId="0" borderId="0" xfId="62" applyNumberFormat="1" applyFont="1" applyFill="1" applyBorder="1"/>
    <xf numFmtId="0" fontId="74" fillId="0" borderId="0" xfId="70" applyFont="1" applyFill="1" applyBorder="1"/>
    <xf numFmtId="0" fontId="27" fillId="0" borderId="0" xfId="70" applyFont="1" applyFill="1" applyBorder="1"/>
    <xf numFmtId="0" fontId="73" fillId="0" borderId="0" xfId="70" applyFont="1" applyFill="1" applyBorder="1"/>
    <xf numFmtId="165" fontId="74" fillId="0" borderId="0" xfId="70" applyNumberFormat="1" applyFont="1" applyFill="1" applyBorder="1"/>
    <xf numFmtId="165" fontId="5" fillId="0" borderId="0" xfId="70" applyNumberFormat="1" applyFill="1" applyBorder="1"/>
    <xf numFmtId="0" fontId="111" fillId="0" borderId="0" xfId="70" applyFont="1" applyFill="1" applyBorder="1"/>
    <xf numFmtId="0" fontId="123" fillId="0" borderId="0" xfId="68" applyNumberFormat="1" applyFont="1" applyFill="1" applyBorder="1" applyAlignment="1" applyProtection="1">
      <alignment vertical="justify" wrapText="1"/>
      <protection locked="0"/>
    </xf>
    <xf numFmtId="0" fontId="44" fillId="0" borderId="0" xfId="51" applyFont="1" applyFill="1" applyBorder="1" applyAlignment="1"/>
    <xf numFmtId="0" fontId="15" fillId="36" borderId="0" xfId="62" applyFont="1" applyFill="1" applyBorder="1" applyAlignment="1">
      <alignment vertical="center" wrapText="1"/>
    </xf>
    <xf numFmtId="0" fontId="15" fillId="36" borderId="0" xfId="62" applyFont="1" applyFill="1" applyBorder="1" applyAlignment="1"/>
    <xf numFmtId="0" fontId="15" fillId="36" borderId="0" xfId="62" applyFont="1" applyFill="1" applyBorder="1" applyAlignment="1">
      <alignment vertical="center"/>
    </xf>
    <xf numFmtId="164" fontId="15" fillId="36" borderId="0" xfId="40" applyNumberFormat="1" applyFont="1" applyFill="1" applyBorder="1" applyAlignment="1">
      <alignment horizontal="justify" vertical="center" wrapText="1"/>
    </xf>
    <xf numFmtId="164" fontId="31" fillId="36" borderId="67"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5" fillId="36" borderId="0" xfId="40" applyNumberFormat="1" applyFont="1" applyFill="1" applyBorder="1" applyAlignment="1">
      <alignment horizontal="justify" wrapText="1"/>
    </xf>
    <xf numFmtId="164" fontId="31"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2" fillId="32" borderId="0" xfId="62" applyFont="1" applyFill="1" applyBorder="1" applyAlignment="1">
      <alignment horizontal="left" wrapText="1"/>
    </xf>
    <xf numFmtId="164" fontId="31" fillId="36" borderId="61" xfId="40" applyNumberFormat="1" applyFont="1" applyFill="1" applyBorder="1" applyAlignment="1">
      <alignment horizontal="left" vertical="center" wrapText="1"/>
    </xf>
    <xf numFmtId="0" fontId="46" fillId="36" borderId="0" xfId="62" applyFont="1" applyFill="1" applyAlignment="1">
      <alignment horizontal="center" vertical="center"/>
    </xf>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0" fontId="15" fillId="25" borderId="0" xfId="0" applyFont="1" applyFill="1" applyBorder="1" applyAlignment="1">
      <alignment horizontal="justify" vertical="center" readingOrder="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NumberFormat="1" applyFont="1" applyFill="1" applyBorder="1" applyAlignment="1">
      <alignment horizontal="justify" vertical="center" readingOrder="1"/>
    </xf>
    <xf numFmtId="0" fontId="73" fillId="25" borderId="0" xfId="227" applyFont="1" applyFill="1" applyBorder="1" applyAlignment="1" applyProtection="1">
      <alignment horizontal="left"/>
    </xf>
    <xf numFmtId="167" fontId="73" fillId="25" borderId="0" xfId="70" applyNumberFormat="1" applyFont="1" applyFill="1" applyBorder="1" applyAlignment="1" applyProtection="1">
      <alignment horizontal="right" indent="2"/>
    </xf>
    <xf numFmtId="167" fontId="73" fillId="26" borderId="0" xfId="70" applyNumberFormat="1" applyFont="1" applyFill="1" applyBorder="1" applyAlignment="1" applyProtection="1">
      <alignment horizontal="right" indent="2"/>
    </xf>
    <xf numFmtId="0" fontId="14" fillId="25" borderId="18" xfId="227" applyFont="1" applyFill="1" applyBorder="1" applyAlignment="1" applyProtection="1">
      <alignment horizontal="right" indent="5"/>
    </xf>
    <xf numFmtId="0" fontId="19" fillId="25" borderId="0" xfId="227" applyFont="1" applyFill="1" applyBorder="1" applyAlignment="1" applyProtection="1">
      <alignment horizontal="right"/>
    </xf>
    <xf numFmtId="0" fontId="19" fillId="0" borderId="0" xfId="227" applyFont="1" applyBorder="1" applyAlignment="1" applyProtection="1">
      <alignment vertical="justify" wrapText="1"/>
    </xf>
    <xf numFmtId="0" fontId="5" fillId="0" borderId="0" xfId="227" applyBorder="1" applyAlignment="1" applyProtection="1">
      <alignment vertical="justify" wrapText="1"/>
    </xf>
    <xf numFmtId="0" fontId="14" fillId="26" borderId="52" xfId="227" applyFont="1" applyFill="1" applyBorder="1" applyAlignment="1" applyProtection="1">
      <alignment horizontal="center"/>
    </xf>
    <xf numFmtId="167" fontId="15" fillId="24" borderId="0" xfId="40" applyNumberFormat="1" applyFont="1" applyFill="1" applyBorder="1" applyAlignment="1" applyProtection="1">
      <alignment horizontal="right" wrapText="1" indent="2"/>
    </xf>
    <xf numFmtId="167" fontId="15" fillId="27" borderId="0" xfId="40" applyNumberFormat="1" applyFont="1" applyFill="1" applyBorder="1" applyAlignment="1" applyProtection="1">
      <alignment horizontal="right" wrapText="1" indent="2"/>
    </xf>
    <xf numFmtId="167" fontId="73" fillId="24"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73" fontId="15" fillId="25" borderId="0" xfId="227" applyNumberFormat="1" applyFont="1" applyFill="1" applyBorder="1" applyAlignment="1" applyProtection="1">
      <alignment horizontal="left"/>
    </xf>
    <xf numFmtId="0" fontId="19" fillId="0" borderId="0" xfId="227" applyFont="1" applyBorder="1" applyAlignment="1" applyProtection="1">
      <alignment vertical="top"/>
    </xf>
    <xf numFmtId="167" fontId="73" fillId="25" borderId="0" xfId="227" applyNumberFormat="1" applyFont="1" applyFill="1" applyBorder="1" applyAlignment="1" applyProtection="1">
      <alignment horizontal="right" indent="2"/>
    </xf>
    <xf numFmtId="167" fontId="73" fillId="26" borderId="0" xfId="227" applyNumberFormat="1" applyFont="1" applyFill="1" applyBorder="1" applyAlignment="1" applyProtection="1">
      <alignment horizontal="right" indent="2"/>
    </xf>
    <xf numFmtId="0" fontId="14" fillId="25" borderId="0" xfId="227" applyFont="1" applyFill="1" applyBorder="1" applyAlignment="1" applyProtection="1">
      <alignment horizontal="left" indent="4"/>
    </xf>
    <xf numFmtId="0" fontId="19" fillId="25" borderId="0" xfId="227" applyFont="1" applyFill="1" applyBorder="1" applyAlignment="1" applyProtection="1">
      <alignment vertical="justify" wrapText="1"/>
    </xf>
    <xf numFmtId="0" fontId="5" fillId="25" borderId="0" xfId="227" applyFill="1" applyBorder="1" applyAlignment="1" applyProtection="1">
      <alignment vertical="justify" wrapText="1"/>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1"/>
    </xf>
    <xf numFmtId="165" fontId="15" fillId="25" borderId="0" xfId="227" applyNumberFormat="1" applyFont="1" applyFill="1" applyBorder="1" applyAlignment="1" applyProtection="1">
      <alignment horizontal="right" indent="2"/>
    </xf>
    <xf numFmtId="165" fontId="15" fillId="26" borderId="0" xfId="227"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173" fontId="15" fillId="25" borderId="0" xfId="227" applyNumberFormat="1" applyFont="1" applyFill="1" applyBorder="1" applyAlignment="1" applyProtection="1">
      <alignment horizontal="right"/>
    </xf>
    <xf numFmtId="0" fontId="19" fillId="25" borderId="0" xfId="227" applyFont="1" applyFill="1" applyBorder="1" applyAlignment="1" applyProtection="1">
      <alignment vertical="top"/>
    </xf>
    <xf numFmtId="165" fontId="73" fillId="25" borderId="0" xfId="227" applyNumberFormat="1" applyFont="1" applyFill="1" applyBorder="1" applyAlignment="1" applyProtection="1">
      <alignment horizontal="right" indent="2"/>
    </xf>
    <xf numFmtId="165" fontId="73" fillId="26" borderId="0" xfId="227" applyNumberFormat="1" applyFont="1" applyFill="1" applyBorder="1" applyAlignment="1" applyProtection="1">
      <alignment horizontal="right" indent="2"/>
    </xf>
    <xf numFmtId="0" fontId="14" fillId="25" borderId="0" xfId="227" applyFont="1" applyFill="1" applyBorder="1" applyAlignment="1" applyProtection="1">
      <alignment horizontal="right" indent="6"/>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165" fontId="26" fillId="25" borderId="0" xfId="227" applyNumberFormat="1" applyFont="1" applyFill="1" applyBorder="1" applyAlignment="1" applyProtection="1">
      <alignment horizontal="right" indent="2"/>
    </xf>
    <xf numFmtId="165" fontId="26" fillId="26" borderId="0" xfId="227" applyNumberFormat="1" applyFont="1" applyFill="1" applyBorder="1" applyAlignment="1" applyProtection="1">
      <alignment horizontal="right" indent="2"/>
    </xf>
    <xf numFmtId="167" fontId="73" fillId="26" borderId="10" xfId="227" applyNumberFormat="1" applyFont="1" applyFill="1" applyBorder="1" applyAlignment="1" applyProtection="1">
      <alignment horizontal="center"/>
    </xf>
    <xf numFmtId="167" fontId="73" fillId="26" borderId="0" xfId="227" applyNumberFormat="1" applyFont="1" applyFill="1" applyBorder="1" applyAlignment="1" applyProtection="1">
      <alignment horizontal="center"/>
    </xf>
    <xf numFmtId="167" fontId="15" fillId="26" borderId="0" xfId="227" applyNumberFormat="1" applyFont="1" applyFill="1" applyBorder="1" applyAlignment="1" applyProtection="1">
      <alignment horizontal="center"/>
    </xf>
    <xf numFmtId="167" fontId="14" fillId="26" borderId="0" xfId="227" applyNumberFormat="1" applyFont="1" applyFill="1" applyBorder="1" applyAlignment="1" applyProtection="1">
      <alignment horizontal="center"/>
    </xf>
    <xf numFmtId="0" fontId="79" fillId="25" borderId="0" xfId="227" applyFont="1" applyFill="1" applyBorder="1" applyAlignment="1" applyProtection="1">
      <alignment horizont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14" fillId="25" borderId="0" xfId="62" applyFont="1" applyFill="1" applyBorder="1" applyAlignment="1">
      <alignment horizontal="left" indent="6"/>
    </xf>
    <xf numFmtId="0" fontId="83" fillId="26" borderId="0" xfId="62" applyFont="1" applyFill="1" applyBorder="1" applyAlignment="1">
      <alignment horizontal="center" vertical="center"/>
    </xf>
    <xf numFmtId="1" fontId="14" fillId="25" borderId="13" xfId="0" applyNumberFormat="1" applyFont="1" applyFill="1" applyBorder="1" applyAlignment="1">
      <alignment horizontal="center"/>
    </xf>
    <xf numFmtId="0" fontId="19" fillId="25" borderId="0" xfId="62" applyFont="1" applyFill="1" applyBorder="1" applyAlignment="1">
      <alignment vertical="center" wrapText="1"/>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73" fillId="25" borderId="0" xfId="0" applyFont="1" applyFill="1" applyBorder="1" applyAlignment="1">
      <alignment horizontal="left"/>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74" xfId="70" applyFont="1" applyFill="1" applyBorder="1" applyAlignment="1">
      <alignment horizontal="center" vertical="center" wrapText="1"/>
    </xf>
    <xf numFmtId="0" fontId="14" fillId="25" borderId="77" xfId="70" applyFont="1" applyFill="1" applyBorder="1" applyAlignment="1">
      <alignment horizontal="center" vertical="center" wrapText="1"/>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173" fontId="6" fillId="26" borderId="0" xfId="63" applyNumberFormat="1" applyFont="1" applyFill="1" applyBorder="1" applyAlignment="1">
      <alignment horizontal="right"/>
    </xf>
    <xf numFmtId="0" fontId="14" fillId="25" borderId="18" xfId="63" applyFont="1" applyFill="1" applyBorder="1" applyAlignment="1">
      <alignment horizontal="left" indent="6"/>
    </xf>
    <xf numFmtId="0" fontId="137" fillId="28" borderId="83" xfId="63" applyFont="1" applyFill="1" applyBorder="1" applyAlignment="1">
      <alignment horizontal="center" vertical="center"/>
    </xf>
    <xf numFmtId="0" fontId="137" fillId="28" borderId="66" xfId="63" applyFont="1" applyFill="1" applyBorder="1" applyAlignment="1">
      <alignment horizontal="center" vertical="center"/>
    </xf>
    <xf numFmtId="0" fontId="137" fillId="28" borderId="84" xfId="63" applyFont="1" applyFill="1" applyBorder="1" applyAlignment="1">
      <alignment horizontal="center" vertical="center"/>
    </xf>
    <xf numFmtId="0" fontId="137" fillId="28" borderId="85" xfId="63" applyFont="1" applyFill="1" applyBorder="1" applyAlignment="1">
      <alignment horizontal="center" vertical="center"/>
    </xf>
    <xf numFmtId="0" fontId="137" fillId="28" borderId="36" xfId="63" applyFont="1" applyFill="1" applyBorder="1" applyAlignment="1">
      <alignment horizontal="center" vertical="center"/>
    </xf>
    <xf numFmtId="0" fontId="137" fillId="28" borderId="86" xfId="63" applyFont="1" applyFill="1" applyBorder="1" applyAlignment="1">
      <alignment horizontal="center" vertical="center"/>
    </xf>
    <xf numFmtId="1" fontId="14" fillId="26" borderId="12" xfId="63" applyNumberFormat="1" applyFont="1" applyFill="1" applyBorder="1" applyAlignment="1">
      <alignment horizontal="center" vertical="center"/>
    </xf>
    <xf numFmtId="1" fontId="14" fillId="26" borderId="12" xfId="63" applyNumberFormat="1" applyFont="1" applyFill="1" applyBorder="1" applyAlignment="1">
      <alignment horizontal="center" vertical="center" wrapText="1"/>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14" fillId="25" borderId="57" xfId="62" applyFont="1" applyFill="1" applyBorder="1" applyAlignment="1">
      <alignment horizontal="center"/>
    </xf>
    <xf numFmtId="0" fontId="14" fillId="25" borderId="58" xfId="62" applyFont="1" applyFill="1" applyBorder="1" applyAlignment="1">
      <alignment horizontal="center"/>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0" applyFont="1" applyFill="1" applyBorder="1" applyAlignment="1">
      <alignment horizontal="left" indent="6"/>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6" borderId="12" xfId="53" applyFont="1" applyFill="1" applyBorder="1" applyAlignment="1">
      <alignment horizontal="center" vertical="center" wrapText="1"/>
    </xf>
    <xf numFmtId="0" fontId="14" fillId="25" borderId="57" xfId="0" applyFont="1" applyFill="1" applyBorder="1" applyAlignment="1">
      <alignment horizontal="center"/>
    </xf>
    <xf numFmtId="0" fontId="14" fillId="25" borderId="12" xfId="0" applyFont="1" applyFill="1" applyBorder="1" applyAlignment="1">
      <alignment horizontal="center"/>
    </xf>
    <xf numFmtId="173" fontId="15" fillId="25" borderId="0" xfId="62" applyNumberFormat="1" applyFont="1" applyFill="1" applyBorder="1" applyAlignment="1">
      <alignment horizontal="right"/>
    </xf>
    <xf numFmtId="0" fontId="73" fillId="25" borderId="0" xfId="0" applyFont="1" applyFill="1" applyBorder="1" applyAlignment="1">
      <alignment horizontal="left" vertical="center"/>
    </xf>
    <xf numFmtId="0" fontId="121" fillId="25" borderId="0" xfId="70" applyFont="1" applyFill="1" applyBorder="1" applyAlignment="1">
      <alignment horizontal="justify"/>
    </xf>
    <xf numFmtId="0" fontId="14" fillId="25" borderId="0" xfId="70" applyFont="1" applyFill="1" applyBorder="1" applyAlignment="1">
      <alignment horizontal="left" indent="1"/>
    </xf>
    <xf numFmtId="0" fontId="14" fillId="26" borderId="70" xfId="70" applyFont="1" applyFill="1" applyBorder="1" applyAlignment="1">
      <alignment horizontal="center" wrapText="1"/>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19" fillId="0" borderId="66"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4" fillId="25" borderId="13" xfId="70" applyFont="1" applyFill="1" applyBorder="1" applyAlignment="1">
      <alignment horizontal="center" wrapText="1"/>
    </xf>
    <xf numFmtId="0" fontId="14" fillId="25" borderId="70" xfId="70" applyFont="1" applyFill="1" applyBorder="1" applyAlignment="1">
      <alignment horizontal="center" wrapTex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86" fillId="25" borderId="0" xfId="70" applyFont="1" applyFill="1" applyBorder="1" applyAlignment="1">
      <alignment horizontal="left" vertical="center"/>
    </xf>
    <xf numFmtId="0" fontId="87" fillId="25" borderId="0" xfId="62" applyFont="1" applyFill="1" applyBorder="1" applyAlignment="1">
      <alignment horizontal="right"/>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19" fillId="25" borderId="0" xfId="78" applyFont="1" applyFill="1" applyBorder="1" applyAlignment="1">
      <alignment horizontal="left" vertical="top"/>
    </xf>
    <xf numFmtId="0" fontId="14" fillId="25" borderId="12" xfId="78" applyFont="1" applyFill="1" applyBorder="1" applyAlignment="1">
      <alignment horizontal="center" vertical="center" wrapText="1"/>
    </xf>
    <xf numFmtId="0" fontId="19" fillId="25" borderId="0" xfId="62" applyFont="1" applyFill="1" applyBorder="1" applyAlignment="1">
      <alignment horizontal="left" wrapText="1"/>
    </xf>
    <xf numFmtId="3" fontId="73" fillId="25" borderId="0" xfId="62" applyNumberFormat="1" applyFont="1" applyFill="1" applyBorder="1" applyAlignment="1">
      <alignment horizontal="right" vertical="center" indent="2"/>
    </xf>
    <xf numFmtId="3" fontId="73" fillId="24" borderId="0" xfId="40" applyNumberFormat="1" applyFont="1" applyFill="1" applyBorder="1" applyAlignment="1">
      <alignment horizontal="left" vertical="center" wrapText="1"/>
    </xf>
    <xf numFmtId="3" fontId="76" fillId="25" borderId="0" xfId="62" applyNumberFormat="1" applyFont="1" applyFill="1" applyBorder="1" applyAlignment="1">
      <alignment horizontal="right" vertical="center" indent="2"/>
    </xf>
    <xf numFmtId="0" fontId="12" fillId="25" borderId="49" xfId="62" applyFont="1" applyFill="1" applyBorder="1" applyAlignment="1">
      <alignment horizontal="left"/>
    </xf>
    <xf numFmtId="3" fontId="73" fillId="27" borderId="0" xfId="40" applyNumberFormat="1" applyFont="1" applyFill="1" applyBorder="1" applyAlignment="1">
      <alignment horizontal="left" vertical="center" wrapText="1"/>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12" fillId="25" borderId="51" xfId="62" applyFont="1" applyFill="1" applyBorder="1" applyAlignment="1">
      <alignment horizontal="left" vertical="top"/>
    </xf>
    <xf numFmtId="0" fontId="12" fillId="25" borderId="0" xfId="62" applyFont="1" applyFill="1" applyBorder="1" applyAlignment="1">
      <alignment horizontal="left" vertical="top"/>
    </xf>
    <xf numFmtId="0" fontId="11" fillId="25" borderId="13" xfId="62" applyFont="1" applyFill="1" applyBorder="1" applyAlignment="1">
      <alignment horizont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4" fillId="26" borderId="13" xfId="62" applyFont="1" applyFill="1" applyBorder="1" applyAlignment="1">
      <alignment horizontal="center" vertical="center"/>
    </xf>
    <xf numFmtId="0" fontId="14" fillId="26" borderId="13" xfId="62" applyFont="1" applyFill="1" applyBorder="1" applyAlignment="1">
      <alignment horizontal="center" vertical="center" wrapText="1"/>
    </xf>
    <xf numFmtId="0" fontId="14" fillId="26" borderId="82" xfId="62" applyFont="1" applyFill="1" applyBorder="1" applyAlignment="1">
      <alignment horizontal="center" vertical="center" wrapText="1"/>
    </xf>
    <xf numFmtId="173" fontId="15" fillId="25" borderId="0" xfId="70" applyNumberFormat="1" applyFont="1" applyFill="1" applyBorder="1" applyAlignment="1">
      <alignment horizontal="left"/>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6" borderId="70" xfId="62" applyFont="1" applyFill="1" applyBorder="1" applyAlignment="1">
      <alignment horizontal="center" vertical="center"/>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2"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82" fillId="26" borderId="0" xfId="70" applyFont="1" applyFill="1" applyBorder="1" applyAlignment="1">
      <alignment horizontal="left"/>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0" fontId="14" fillId="26" borderId="70" xfId="70" applyFont="1" applyFill="1" applyBorder="1" applyAlignment="1">
      <alignment horizontal="center"/>
    </xf>
    <xf numFmtId="3" fontId="82"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7" borderId="0" xfId="40" applyFont="1" applyFill="1" applyBorder="1" applyAlignment="1">
      <alignment horizontal="left"/>
    </xf>
    <xf numFmtId="173" fontId="41" fillId="25" borderId="0" xfId="70" applyNumberFormat="1" applyFont="1" applyFill="1" applyBorder="1" applyAlignment="1">
      <alignment horizontal="right"/>
    </xf>
    <xf numFmtId="0" fontId="119" fillId="27" borderId="19" xfId="40" applyFont="1" applyFill="1" applyBorder="1" applyAlignment="1">
      <alignment horizontal="left"/>
    </xf>
    <xf numFmtId="0" fontId="19" fillId="24" borderId="0" xfId="40" applyFont="1" applyFill="1" applyBorder="1" applyAlignment="1">
      <alignment horizontal="left" vertical="top" wrapText="1"/>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4" fillId="25" borderId="13" xfId="70" applyFont="1" applyFill="1" applyBorder="1" applyAlignment="1">
      <alignment horizontal="center"/>
    </xf>
    <xf numFmtId="165" fontId="111" fillId="0" borderId="0" xfId="70" applyNumberFormat="1" applyFont="1" applyFill="1" applyBorder="1" applyAlignment="1">
      <alignment horizontal="justify" vertical="center"/>
    </xf>
    <xf numFmtId="0" fontId="19"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15" fillId="27" borderId="0" xfId="61" applyFont="1" applyFill="1" applyBorder="1" applyAlignment="1">
      <alignment horizontal="justify" vertical="center"/>
    </xf>
    <xf numFmtId="1" fontId="15" fillId="35" borderId="0" xfId="51" applyNumberFormat="1" applyFont="1" applyFill="1" applyBorder="1" applyAlignment="1">
      <alignment horizont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7" borderId="0" xfId="61" applyFont="1" applyFill="1" applyBorder="1" applyAlignment="1">
      <alignment horizontal="justify" vertical="center" wrapText="1"/>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cellXfs>
  <cellStyles count="30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2016</c:v>
                  </c:pt>
                  <c:pt idx="11">
                    <c:v>2017</c:v>
                  </c:pt>
                </c:lvl>
              </c:multiLvlStrCache>
            </c:multiLvlStrRef>
          </c:cat>
          <c:val>
            <c:numRef>
              <c:f>'9lay_off'!$E$12:$Q$12</c:f>
              <c:numCache>
                <c:formatCode>0</c:formatCode>
                <c:ptCount val="13"/>
                <c:pt idx="0">
                  <c:v>90</c:v>
                </c:pt>
                <c:pt idx="1">
                  <c:v>84</c:v>
                </c:pt>
                <c:pt idx="2">
                  <c:v>70</c:v>
                </c:pt>
                <c:pt idx="3">
                  <c:v>72</c:v>
                </c:pt>
                <c:pt idx="4">
                  <c:v>67</c:v>
                </c:pt>
                <c:pt idx="5">
                  <c:v>51</c:v>
                </c:pt>
                <c:pt idx="6">
                  <c:v>64</c:v>
                </c:pt>
                <c:pt idx="7">
                  <c:v>74</c:v>
                </c:pt>
                <c:pt idx="8">
                  <c:v>89</c:v>
                </c:pt>
                <c:pt idx="9">
                  <c:v>95</c:v>
                </c:pt>
                <c:pt idx="10">
                  <c:v>87</c:v>
                </c:pt>
                <c:pt idx="11">
                  <c:v>78</c:v>
                </c:pt>
                <c:pt idx="12">
                  <c:v>66</c:v>
                </c:pt>
              </c:numCache>
            </c:numRef>
          </c:val>
        </c:ser>
        <c:dLbls>
          <c:showLegendKey val="0"/>
          <c:showVal val="0"/>
          <c:showCatName val="0"/>
          <c:showSerName val="0"/>
          <c:showPercent val="0"/>
          <c:showBubbleSize val="0"/>
        </c:dLbls>
        <c:gapWidth val="150"/>
        <c:axId val="187218944"/>
        <c:axId val="187840384"/>
      </c:barChart>
      <c:catAx>
        <c:axId val="1872189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87840384"/>
        <c:crosses val="autoZero"/>
        <c:auto val="1"/>
        <c:lblAlgn val="ctr"/>
        <c:lblOffset val="100"/>
        <c:tickLblSkip val="1"/>
        <c:tickMarkSkip val="1"/>
        <c:noMultiLvlLbl val="0"/>
      </c:catAx>
      <c:valAx>
        <c:axId val="1878403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7218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108061</c:v>
              </c:pt>
              <c:pt idx="1">
                <c:v>104808</c:v>
              </c:pt>
            </c:numLit>
          </c:val>
        </c:ser>
        <c:dLbls>
          <c:showLegendKey val="0"/>
          <c:showVal val="0"/>
          <c:showCatName val="0"/>
          <c:showSerName val="0"/>
          <c:showPercent val="0"/>
          <c:showBubbleSize val="0"/>
        </c:dLbls>
        <c:gapWidth val="120"/>
        <c:axId val="194684032"/>
        <c:axId val="194685568"/>
      </c:barChart>
      <c:catAx>
        <c:axId val="1946840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4685568"/>
        <c:crosses val="autoZero"/>
        <c:auto val="1"/>
        <c:lblAlgn val="ctr"/>
        <c:lblOffset val="100"/>
        <c:tickLblSkip val="1"/>
        <c:tickMarkSkip val="1"/>
        <c:noMultiLvlLbl val="0"/>
      </c:catAx>
      <c:valAx>
        <c:axId val="19468556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946840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68366</c:v>
              </c:pt>
              <c:pt idx="1">
                <c:v>3944</c:v>
              </c:pt>
              <c:pt idx="2">
                <c:v>3656</c:v>
              </c:pt>
              <c:pt idx="3">
                <c:v>13497</c:v>
              </c:pt>
              <c:pt idx="4">
                <c:v>11021</c:v>
              </c:pt>
              <c:pt idx="5">
                <c:v>11767</c:v>
              </c:pt>
              <c:pt idx="6">
                <c:v>13341</c:v>
              </c:pt>
              <c:pt idx="7">
                <c:v>15994</c:v>
              </c:pt>
              <c:pt idx="8">
                <c:v>17467</c:v>
              </c:pt>
              <c:pt idx="9">
                <c:v>19009</c:v>
              </c:pt>
              <c:pt idx="10">
                <c:v>18602</c:v>
              </c:pt>
              <c:pt idx="11">
                <c:v>12644</c:v>
              </c:pt>
              <c:pt idx="12">
                <c:v>3561</c:v>
              </c:pt>
            </c:numLit>
          </c:val>
        </c:ser>
        <c:dLbls>
          <c:showLegendKey val="0"/>
          <c:showVal val="0"/>
          <c:showCatName val="0"/>
          <c:showSerName val="0"/>
          <c:showPercent val="0"/>
          <c:showBubbleSize val="0"/>
        </c:dLbls>
        <c:gapWidth val="30"/>
        <c:axId val="196045440"/>
        <c:axId val="196059904"/>
      </c:barChart>
      <c:catAx>
        <c:axId val="19604544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6059904"/>
        <c:crosses val="autoZero"/>
        <c:auto val="1"/>
        <c:lblAlgn val="ctr"/>
        <c:lblOffset val="100"/>
        <c:tickLblSkip val="1"/>
        <c:tickMarkSkip val="1"/>
        <c:noMultiLvlLbl val="0"/>
      </c:catAx>
      <c:valAx>
        <c:axId val="19605990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60454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4931</c:v>
                </c:pt>
                <c:pt idx="1">
                  <c:v>1689</c:v>
                </c:pt>
                <c:pt idx="2">
                  <c:v>2994</c:v>
                </c:pt>
                <c:pt idx="3">
                  <c:v>902</c:v>
                </c:pt>
                <c:pt idx="4">
                  <c:v>1612</c:v>
                </c:pt>
                <c:pt idx="5">
                  <c:v>3562</c:v>
                </c:pt>
                <c:pt idx="6">
                  <c:v>1520</c:v>
                </c:pt>
                <c:pt idx="7">
                  <c:v>2926</c:v>
                </c:pt>
                <c:pt idx="8">
                  <c:v>1316</c:v>
                </c:pt>
                <c:pt idx="9">
                  <c:v>2000</c:v>
                </c:pt>
                <c:pt idx="10">
                  <c:v>15831</c:v>
                </c:pt>
                <c:pt idx="11">
                  <c:v>1296</c:v>
                </c:pt>
                <c:pt idx="12">
                  <c:v>28526</c:v>
                </c:pt>
                <c:pt idx="13">
                  <c:v>2632</c:v>
                </c:pt>
                <c:pt idx="14">
                  <c:v>8311</c:v>
                </c:pt>
                <c:pt idx="15">
                  <c:v>1274</c:v>
                </c:pt>
                <c:pt idx="16">
                  <c:v>2800</c:v>
                </c:pt>
                <c:pt idx="17">
                  <c:v>3315</c:v>
                </c:pt>
                <c:pt idx="18">
                  <c:v>6222</c:v>
                </c:pt>
                <c:pt idx="19">
                  <c:v>1823</c:v>
                </c:pt>
              </c:numCache>
            </c:numRef>
          </c:val>
        </c:ser>
        <c:dLbls>
          <c:showLegendKey val="0"/>
          <c:showVal val="0"/>
          <c:showCatName val="0"/>
          <c:showSerName val="0"/>
          <c:showPercent val="0"/>
          <c:showBubbleSize val="0"/>
        </c:dLbls>
        <c:gapWidth val="30"/>
        <c:axId val="197325184"/>
        <c:axId val="197327872"/>
      </c:barChart>
      <c:catAx>
        <c:axId val="1973251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97327872"/>
        <c:crosses val="autoZero"/>
        <c:auto val="1"/>
        <c:lblAlgn val="ctr"/>
        <c:lblOffset val="100"/>
        <c:tickLblSkip val="1"/>
        <c:tickMarkSkip val="1"/>
        <c:noMultiLvlLbl val="0"/>
      </c:catAx>
      <c:valAx>
        <c:axId val="19732787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73251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255.85855810180499</c:v>
                </c:pt>
                <c:pt idx="1">
                  <c:v>318.569448725548</c:v>
                </c:pt>
                <c:pt idx="2">
                  <c:v>245.249347607896</c:v>
                </c:pt>
                <c:pt idx="3">
                  <c:v>270.48550997782701</c:v>
                </c:pt>
                <c:pt idx="4">
                  <c:v>250.296573556797</c:v>
                </c:pt>
                <c:pt idx="5">
                  <c:v>227.04441697105901</c:v>
                </c:pt>
                <c:pt idx="6">
                  <c:v>272.641626069783</c:v>
                </c:pt>
                <c:pt idx="7">
                  <c:v>252.627733333333</c:v>
                </c:pt>
                <c:pt idx="8">
                  <c:v>257.85685692541898</c:v>
                </c:pt>
                <c:pt idx="9">
                  <c:v>244.883074611918</c:v>
                </c:pt>
                <c:pt idx="10">
                  <c:v>262.44488433826302</c:v>
                </c:pt>
                <c:pt idx="11">
                  <c:v>298.07798611111099</c:v>
                </c:pt>
                <c:pt idx="12">
                  <c:v>249.59140726443201</c:v>
                </c:pt>
                <c:pt idx="13">
                  <c:v>257.54731280881799</c:v>
                </c:pt>
                <c:pt idx="14">
                  <c:v>270.63702972680198</c:v>
                </c:pt>
                <c:pt idx="15">
                  <c:v>218.922503924647</c:v>
                </c:pt>
                <c:pt idx="16">
                  <c:v>238.672464285714</c:v>
                </c:pt>
                <c:pt idx="17">
                  <c:v>247.47126093514299</c:v>
                </c:pt>
                <c:pt idx="18">
                  <c:v>274.54753658144398</c:v>
                </c:pt>
                <c:pt idx="19">
                  <c:v>260.34875137513802</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256.70999999999998</c:v>
                </c:pt>
                <c:pt idx="1">
                  <c:v>256.70999999999998</c:v>
                </c:pt>
                <c:pt idx="2">
                  <c:v>256.70999999999998</c:v>
                </c:pt>
                <c:pt idx="3">
                  <c:v>256.70999999999998</c:v>
                </c:pt>
                <c:pt idx="4">
                  <c:v>256.70999999999998</c:v>
                </c:pt>
                <c:pt idx="5">
                  <c:v>256.70999999999998</c:v>
                </c:pt>
                <c:pt idx="6">
                  <c:v>256.70999999999998</c:v>
                </c:pt>
                <c:pt idx="7">
                  <c:v>256.70999999999998</c:v>
                </c:pt>
                <c:pt idx="8">
                  <c:v>256.70999999999998</c:v>
                </c:pt>
                <c:pt idx="9">
                  <c:v>256.70999999999998</c:v>
                </c:pt>
                <c:pt idx="10">
                  <c:v>256.70999999999998</c:v>
                </c:pt>
                <c:pt idx="11">
                  <c:v>256.70999999999998</c:v>
                </c:pt>
                <c:pt idx="12">
                  <c:v>256.70999999999998</c:v>
                </c:pt>
                <c:pt idx="13">
                  <c:v>256.70999999999998</c:v>
                </c:pt>
                <c:pt idx="14">
                  <c:v>256.70999999999998</c:v>
                </c:pt>
                <c:pt idx="15">
                  <c:v>256.70999999999998</c:v>
                </c:pt>
                <c:pt idx="16">
                  <c:v>256.70999999999998</c:v>
                </c:pt>
                <c:pt idx="17">
                  <c:v>256.70999999999998</c:v>
                </c:pt>
                <c:pt idx="18">
                  <c:v>256.70999999999998</c:v>
                </c:pt>
                <c:pt idx="19">
                  <c:v>256.70999999999998</c:v>
                </c:pt>
              </c:numCache>
            </c:numRef>
          </c:val>
          <c:smooth val="0"/>
        </c:ser>
        <c:dLbls>
          <c:showLegendKey val="0"/>
          <c:showVal val="0"/>
          <c:showCatName val="0"/>
          <c:showSerName val="0"/>
          <c:showPercent val="0"/>
          <c:showBubbleSize val="0"/>
        </c:dLbls>
        <c:marker val="1"/>
        <c:smooth val="0"/>
        <c:axId val="198036864"/>
        <c:axId val="198116864"/>
      </c:lineChart>
      <c:catAx>
        <c:axId val="19803686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98116864"/>
        <c:crosses val="autoZero"/>
        <c:auto val="1"/>
        <c:lblAlgn val="ctr"/>
        <c:lblOffset val="100"/>
        <c:tickLblSkip val="1"/>
        <c:tickMarkSkip val="1"/>
        <c:noMultiLvlLbl val="0"/>
      </c:catAx>
      <c:valAx>
        <c:axId val="198116864"/>
        <c:scaling>
          <c:orientation val="minMax"/>
          <c:min val="82"/>
        </c:scaling>
        <c:delete val="0"/>
        <c:axPos val="l"/>
        <c:numFmt formatCode="0.0" sourceLinked="1"/>
        <c:majorTickMark val="out"/>
        <c:minorTickMark val="none"/>
        <c:tickLblPos val="none"/>
        <c:spPr>
          <a:ln w="9525">
            <a:noFill/>
          </a:ln>
        </c:spPr>
        <c:crossAx val="19803686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numLit>
          </c:val>
          <c:smooth val="0"/>
        </c:ser>
        <c:ser>
          <c:idx val="1"/>
          <c:order val="1"/>
          <c:tx>
            <c:v>iconfianca</c:v>
          </c:tx>
          <c:spPr>
            <a:ln w="25400">
              <a:solidFill>
                <a:schemeClr val="accent2"/>
              </a:solidFill>
              <a:prstDash val="solid"/>
            </a:ln>
          </c:spPr>
          <c:marker>
            <c:symbol val="none"/>
          </c:marker>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numLit>
          </c:val>
          <c:smooth val="0"/>
        </c:ser>
        <c:dLbls>
          <c:showLegendKey val="0"/>
          <c:showVal val="0"/>
          <c:showCatName val="0"/>
          <c:showSerName val="0"/>
          <c:showPercent val="0"/>
          <c:showBubbleSize val="0"/>
        </c:dLbls>
        <c:marker val="1"/>
        <c:smooth val="0"/>
        <c:axId val="199346816"/>
        <c:axId val="199373568"/>
      </c:lineChart>
      <c:catAx>
        <c:axId val="1993468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9373568"/>
        <c:crosses val="autoZero"/>
        <c:auto val="1"/>
        <c:lblAlgn val="ctr"/>
        <c:lblOffset val="100"/>
        <c:tickLblSkip val="6"/>
        <c:tickMarkSkip val="1"/>
        <c:noMultiLvlLbl val="0"/>
      </c:catAx>
      <c:valAx>
        <c:axId val="1993735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934681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-0.38827891513662749</c:v>
              </c:pt>
              <c:pt idx="1">
                <c:v>-0.22631308777288778</c:v>
              </c:pt>
              <c:pt idx="2">
                <c:v>-0.37616640031227189</c:v>
              </c:pt>
              <c:pt idx="3">
                <c:v>-0.31861858294306988</c:v>
              </c:pt>
              <c:pt idx="4">
                <c:v>-0.56204129729151253</c:v>
              </c:pt>
              <c:pt idx="5">
                <c:v>-0.46975236684579891</c:v>
              </c:pt>
              <c:pt idx="6">
                <c:v>-0.39110438411644677</c:v>
              </c:pt>
              <c:pt idx="7">
                <c:v>-0.12469492704553047</c:v>
              </c:pt>
              <c:pt idx="8">
                <c:v>9.7424668064189854E-2</c:v>
              </c:pt>
              <c:pt idx="9">
                <c:v>0.39505511532353604</c:v>
              </c:pt>
              <c:pt idx="10">
                <c:v>0.49788211682677797</c:v>
              </c:pt>
              <c:pt idx="11">
                <c:v>0.51062214156383579</c:v>
              </c:pt>
              <c:pt idx="12">
                <c:v>0.4101880569229357</c:v>
              </c:pt>
              <c:pt idx="13">
                <c:v>0.38256864134568536</c:v>
              </c:pt>
              <c:pt idx="14">
                <c:v>0.41685465244884928</c:v>
              </c:pt>
              <c:pt idx="15">
                <c:v>0.5872671316003395</c:v>
              </c:pt>
              <c:pt idx="16">
                <c:v>0.87876064915023522</c:v>
              </c:pt>
              <c:pt idx="17">
                <c:v>1.0655192169837802</c:v>
              </c:pt>
              <c:pt idx="18">
                <c:v>1.1672741465860017</c:v>
              </c:pt>
              <c:pt idx="19">
                <c:v>1.2081349345198329</c:v>
              </c:pt>
              <c:pt idx="20">
                <c:v>1.2547318223999082</c:v>
              </c:pt>
              <c:pt idx="21">
                <c:v>1.1855606978942239</c:v>
              </c:pt>
              <c:pt idx="22">
                <c:v>0.94308137504314005</c:v>
              </c:pt>
              <c:pt idx="23">
                <c:v>0.70593239309601696</c:v>
              </c:pt>
              <c:pt idx="24">
                <c:v>0.6304671248014555</c:v>
              </c:pt>
              <c:pt idx="25">
                <c:v>0.72708709842357178</c:v>
              </c:pt>
              <c:pt idx="26">
                <c:v>0.89612442686800509</c:v>
              </c:pt>
              <c:pt idx="27">
                <c:v>0.93980613494259835</c:v>
              </c:pt>
              <c:pt idx="28">
                <c:v>0.9132843682489481</c:v>
              </c:pt>
              <c:pt idx="29">
                <c:v>0.73132277457035455</c:v>
              </c:pt>
              <c:pt idx="30">
                <c:v>0.40461915183924829</c:v>
              </c:pt>
              <c:pt idx="31">
                <c:v>0.21076944092548594</c:v>
              </c:pt>
              <c:pt idx="32">
                <c:v>0.1351730737158682</c:v>
              </c:pt>
              <c:pt idx="33">
                <c:v>0.29886437619998235</c:v>
              </c:pt>
              <c:pt idx="34">
                <c:v>0.20942274247722525</c:v>
              </c:pt>
              <c:pt idx="35">
                <c:v>0.32055284679877172</c:v>
              </c:pt>
              <c:pt idx="36">
                <c:v>0.28800031740894572</c:v>
              </c:pt>
              <c:pt idx="37">
                <c:v>0.54889523970832521</c:v>
              </c:pt>
              <c:pt idx="38">
                <c:v>0.44922645934725847</c:v>
              </c:pt>
              <c:pt idx="39">
                <c:v>0.60948926724268493</c:v>
              </c:pt>
              <c:pt idx="40">
                <c:v>0.48385541794561931</c:v>
              </c:pt>
              <c:pt idx="41">
                <c:v>0.77706582945749159</c:v>
              </c:pt>
              <c:pt idx="42">
                <c:v>0.86414573784075743</c:v>
              </c:pt>
              <c:pt idx="43">
                <c:v>1.0167571498550931</c:v>
              </c:pt>
              <c:pt idx="44">
                <c:v>1.0110199013375736</c:v>
              </c:pt>
              <c:pt idx="45">
                <c:v>1.1662254934890155</c:v>
              </c:pt>
              <c:pt idx="46">
                <c:v>1.1633720294152958</c:v>
              </c:pt>
              <c:pt idx="47">
                <c:v>0.98058235545022232</c:v>
              </c:pt>
              <c:pt idx="48">
                <c:v>0.8237229128257515</c:v>
              </c:pt>
              <c:pt idx="49">
                <c:v>0.91694727921989017</c:v>
              </c:pt>
              <c:pt idx="50">
                <c:v>1.1979394263799519</c:v>
              </c:pt>
              <c:pt idx="51">
                <c:v>1.3493942812572257</c:v>
              </c:pt>
              <c:pt idx="52">
                <c:v>1.4921512398571273</c:v>
              </c:pt>
              <c:pt idx="53">
                <c:v>1.5386475894992082</c:v>
              </c:pt>
              <c:pt idx="54">
                <c:v>1.4078360591395545</c:v>
              </c:pt>
              <c:pt idx="55">
                <c:v>1.4006185211837174</c:v>
              </c:pt>
              <c:pt idx="56">
                <c:v>1.4161602250783265</c:v>
              </c:pt>
              <c:pt idx="57">
                <c:v>1.5099357325420317</c:v>
              </c:pt>
              <c:pt idx="58">
                <c:v>1.4682272609878559</c:v>
              </c:pt>
              <c:pt idx="59">
                <c:v>1.3436078292430806</c:v>
              </c:pt>
              <c:pt idx="60">
                <c:v>1.2794700610950664</c:v>
              </c:pt>
              <c:pt idx="61">
                <c:v>1.2712738596814981</c:v>
              </c:pt>
              <c:pt idx="62">
                <c:v>1.4690975380343287</c:v>
              </c:pt>
              <c:pt idx="63">
                <c:v>1.5240162085250566</c:v>
              </c:pt>
              <c:pt idx="64">
                <c:v>1.4889154011665968</c:v>
              </c:pt>
              <c:pt idx="65">
                <c:v>1.0899842733184071</c:v>
              </c:pt>
              <c:pt idx="66">
                <c:v>0.78389381354929744</c:v>
              </c:pt>
              <c:pt idx="67">
                <c:v>0.60607643867781735</c:v>
              </c:pt>
              <c:pt idx="68">
                <c:v>0.53073122518203075</c:v>
              </c:pt>
              <c:pt idx="69">
                <c:v>0.23032848091913033</c:v>
              </c:pt>
              <c:pt idx="70">
                <c:v>-0.46087060950244196</c:v>
              </c:pt>
              <c:pt idx="71">
                <c:v>-1.1594798893683571</c:v>
              </c:pt>
              <c:pt idx="72">
                <c:v>-1.6604762266948094</c:v>
              </c:pt>
              <c:pt idx="73">
                <c:v>-2.0220397071882448</c:v>
              </c:pt>
              <c:pt idx="74">
                <c:v>-2.0986560981970692</c:v>
              </c:pt>
              <c:pt idx="75">
                <c:v>-2.1014671822495634</c:v>
              </c:pt>
              <c:pt idx="76">
                <c:v>-1.7051340250782223</c:v>
              </c:pt>
              <c:pt idx="77">
                <c:v>-1.3610034336945305</c:v>
              </c:pt>
              <c:pt idx="78">
                <c:v>-0.96395386383276849</c:v>
              </c:pt>
              <c:pt idx="79">
                <c:v>-0.56454755491173603</c:v>
              </c:pt>
              <c:pt idx="80">
                <c:v>-0.21856834916378043</c:v>
              </c:pt>
              <c:pt idx="81">
                <c:v>0.10550731255753419</c:v>
              </c:pt>
              <c:pt idx="82">
                <c:v>4.4367299505910368E-2</c:v>
              </c:pt>
              <c:pt idx="83">
                <c:v>-6.9552705534087905E-2</c:v>
              </c:pt>
              <c:pt idx="84">
                <c:v>-0.21848666174062031</c:v>
              </c:pt>
              <c:pt idx="85">
                <c:v>-0.27885237249374478</c:v>
              </c:pt>
              <c:pt idx="86">
                <c:v>-0.15506956044831177</c:v>
              </c:pt>
              <c:pt idx="87">
                <c:v>2.6932636173762278E-2</c:v>
              </c:pt>
              <c:pt idx="88">
                <c:v>0.21511700492839425</c:v>
              </c:pt>
              <c:pt idx="89">
                <c:v>0.26959960557763407</c:v>
              </c:pt>
              <c:pt idx="90">
                <c:v>0.18364576344245248</c:v>
              </c:pt>
              <c:pt idx="91">
                <c:v>0.15572782876483587</c:v>
              </c:pt>
              <c:pt idx="92">
                <c:v>0.15976657423120363</c:v>
              </c:pt>
              <c:pt idx="93">
                <c:v>-3.199335600017339E-2</c:v>
              </c:pt>
              <c:pt idx="94">
                <c:v>-0.30082615588784345</c:v>
              </c:pt>
              <c:pt idx="95">
                <c:v>-0.77999601544693142</c:v>
              </c:pt>
              <c:pt idx="96">
                <c:v>-0.96643938561014642</c:v>
              </c:pt>
              <c:pt idx="97">
                <c:v>-1.1180151300599355</c:v>
              </c:pt>
              <c:pt idx="98">
                <c:v>-1.1656788580136306</c:v>
              </c:pt>
              <c:pt idx="99">
                <c:v>-1.3592493414628921</c:v>
              </c:pt>
              <c:pt idx="100">
                <c:v>-1.5399290084297665</c:v>
              </c:pt>
              <c:pt idx="101">
                <c:v>-1.6967802514381976</c:v>
              </c:pt>
              <c:pt idx="102">
                <c:v>-1.8437754480230111</c:v>
              </c:pt>
              <c:pt idx="103">
                <c:v>-1.9879887816463782</c:v>
              </c:pt>
              <c:pt idx="104">
                <c:v>-2.2059636252162695</c:v>
              </c:pt>
              <c:pt idx="105">
                <c:v>-2.4587124626104293</c:v>
              </c:pt>
              <c:pt idx="106">
                <c:v>-2.891140691275695</c:v>
              </c:pt>
              <c:pt idx="107">
                <c:v>-3.3116685494383944</c:v>
              </c:pt>
              <c:pt idx="108">
                <c:v>-3.5896085612537001</c:v>
              </c:pt>
              <c:pt idx="109">
                <c:v>-3.7296091672960037</c:v>
              </c:pt>
              <c:pt idx="110">
                <c:v>-3.6950242309076691</c:v>
              </c:pt>
              <c:pt idx="111">
                <c:v>-3.5964312763102719</c:v>
              </c:pt>
              <c:pt idx="112">
                <c:v>-3.5587505859414974</c:v>
              </c:pt>
              <c:pt idx="113">
                <c:v>-3.4015812949841835</c:v>
              </c:pt>
              <c:pt idx="114">
                <c:v>-3.3166992180009776</c:v>
              </c:pt>
              <c:pt idx="115">
                <c:v>-3.0467095376815156</c:v>
              </c:pt>
              <c:pt idx="116">
                <c:v>-3.2191519428200035</c:v>
              </c:pt>
              <c:pt idx="117">
                <c:v>-3.5544967725496717</c:v>
              </c:pt>
              <c:pt idx="118">
                <c:v>-3.8558439632941797</c:v>
              </c:pt>
              <c:pt idx="119">
                <c:v>-3.9293898602172388</c:v>
              </c:pt>
              <c:pt idx="120">
                <c:v>-3.8493463807230301</c:v>
              </c:pt>
              <c:pt idx="121">
                <c:v>-3.7584135946238244</c:v>
              </c:pt>
              <c:pt idx="122">
                <c:v>-3.4245055477406154</c:v>
              </c:pt>
              <c:pt idx="123">
                <c:v>-3.1318351116638428</c:v>
              </c:pt>
              <c:pt idx="124">
                <c:v>-2.8131886306551479</c:v>
              </c:pt>
              <c:pt idx="125">
                <c:v>-2.5811046202490386</c:v>
              </c:pt>
              <c:pt idx="126">
                <c:v>-2.3052739205186126</c:v>
              </c:pt>
              <c:pt idx="127">
                <c:v>-1.8766285356684465</c:v>
              </c:pt>
              <c:pt idx="128">
                <c:v>-1.5645387145419773</c:v>
              </c:pt>
              <c:pt idx="129">
                <c:v>-1.3120735041064375</c:v>
              </c:pt>
              <c:pt idx="130">
                <c:v>-1.176786595603287</c:v>
              </c:pt>
              <c:pt idx="131">
                <c:v>-1.0162970557674966</c:v>
              </c:pt>
              <c:pt idx="132">
                <c:v>-0.7506172083605881</c:v>
              </c:pt>
              <c:pt idx="133">
                <c:v>-0.50478925978512978</c:v>
              </c:pt>
              <c:pt idx="134">
                <c:v>-0.23955745391352687</c:v>
              </c:pt>
              <c:pt idx="135">
                <c:v>-7.6443165794689433E-2</c:v>
              </c:pt>
              <c:pt idx="136">
                <c:v>0.14849135554095474</c:v>
              </c:pt>
              <c:pt idx="137">
                <c:v>0.37222304408982554</c:v>
              </c:pt>
              <c:pt idx="138">
                <c:v>0.55123224672245297</c:v>
              </c:pt>
              <c:pt idx="139">
                <c:v>0.61022715394451221</c:v>
              </c:pt>
              <c:pt idx="140">
                <c:v>0.54878384188348317</c:v>
              </c:pt>
              <c:pt idx="141">
                <c:v>0.57402750105070899</c:v>
              </c:pt>
              <c:pt idx="142">
                <c:v>0.39742098036714552</c:v>
              </c:pt>
              <c:pt idx="143">
                <c:v>0.19300655781600717</c:v>
              </c:pt>
              <c:pt idx="144">
                <c:v>0.27971760917091715</c:v>
              </c:pt>
              <c:pt idx="145">
                <c:v>0.31818859937166599</c:v>
              </c:pt>
              <c:pt idx="146">
                <c:v>0.65526831365799043</c:v>
              </c:pt>
              <c:pt idx="147">
                <c:v>0.81188091950988306</c:v>
              </c:pt>
              <c:pt idx="148">
                <c:v>1.1752980814600684</c:v>
              </c:pt>
              <c:pt idx="149">
                <c:v>1.2952500809949878</c:v>
              </c:pt>
              <c:pt idx="150">
                <c:v>1.3730918172637541</c:v>
              </c:pt>
              <c:pt idx="151">
                <c:v>1.4040670338336028</c:v>
              </c:pt>
              <c:pt idx="152">
                <c:v>1.4112200466312443</c:v>
              </c:pt>
              <c:pt idx="153">
                <c:v>1.170954213019898</c:v>
              </c:pt>
              <c:pt idx="154">
                <c:v>0.93580341339825046</c:v>
              </c:pt>
              <c:pt idx="155">
                <c:v>0.70220387130619766</c:v>
              </c:pt>
              <c:pt idx="156">
                <c:v>0.75611862861628942</c:v>
              </c:pt>
              <c:pt idx="157">
                <c:v>0.78080737919325149</c:v>
              </c:pt>
              <c:pt idx="158">
                <c:v>0.97362761559169964</c:v>
              </c:pt>
              <c:pt idx="159">
                <c:v>1.1033003548445437</c:v>
              </c:pt>
              <c:pt idx="160">
                <c:v>1.2019005769757618</c:v>
              </c:pt>
              <c:pt idx="161">
                <c:v>1.2141254519298261</c:v>
              </c:pt>
              <c:pt idx="162">
                <c:v>1.219822000006062</c:v>
              </c:pt>
              <c:pt idx="163">
                <c:v>1.3163142387564213</c:v>
              </c:pt>
              <c:pt idx="164">
                <c:v>1.3536830928468251</c:v>
              </c:pt>
              <c:pt idx="165">
                <c:v>1.3261467124461213</c:v>
              </c:pt>
              <c:pt idx="166">
                <c:v>1.2324727297584956</c:v>
              </c:pt>
              <c:pt idx="167">
                <c:v>1.1454882296370044</c:v>
              </c:pt>
              <c:pt idx="168">
                <c:v>1.1856951496649764</c:v>
              </c:pt>
              <c:pt idx="169">
                <c:v>1.3503993363925062</c:v>
              </c:pt>
              <c:pt idx="170">
                <c:v>1.5642543795386761</c:v>
              </c:pt>
            </c:numLit>
          </c:val>
          <c:smooth val="0"/>
        </c:ser>
        <c:dLbls>
          <c:showLegendKey val="0"/>
          <c:showVal val="0"/>
          <c:showCatName val="0"/>
          <c:showSerName val="1"/>
          <c:showPercent val="0"/>
          <c:showBubbleSize val="0"/>
        </c:dLbls>
        <c:marker val="1"/>
        <c:smooth val="0"/>
        <c:axId val="199408640"/>
        <c:axId val="199410816"/>
      </c:lineChart>
      <c:catAx>
        <c:axId val="19940864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9410816"/>
        <c:crosses val="autoZero"/>
        <c:auto val="1"/>
        <c:lblAlgn val="ctr"/>
        <c:lblOffset val="100"/>
        <c:tickLblSkip val="1"/>
        <c:tickMarkSkip val="1"/>
        <c:noMultiLvlLbl val="0"/>
      </c:catAx>
      <c:valAx>
        <c:axId val="1994108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940864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0.000</c:formatCode>
              <c:ptCount val="17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numLit>
          </c:val>
          <c:smooth val="0"/>
        </c:ser>
        <c:dLbls>
          <c:showLegendKey val="0"/>
          <c:showVal val="0"/>
          <c:showCatName val="0"/>
          <c:showSerName val="0"/>
          <c:showPercent val="0"/>
          <c:showBubbleSize val="0"/>
        </c:dLbls>
        <c:marker val="1"/>
        <c:smooth val="0"/>
        <c:axId val="199587712"/>
        <c:axId val="199627136"/>
      </c:lineChart>
      <c:catAx>
        <c:axId val="1995877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9627136"/>
        <c:crosses val="autoZero"/>
        <c:auto val="1"/>
        <c:lblAlgn val="ctr"/>
        <c:lblOffset val="100"/>
        <c:tickLblSkip val="1"/>
        <c:tickMarkSkip val="1"/>
        <c:noMultiLvlLbl val="0"/>
      </c:catAx>
      <c:valAx>
        <c:axId val="19962713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95877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pt idx="166">
                <c:v>0.41726350510000004</c:v>
              </c:pt>
              <c:pt idx="167">
                <c:v>1.1039365419666669</c:v>
              </c:pt>
              <c:pt idx="168">
                <c:v>1.4950841565000001</c:v>
              </c:pt>
              <c:pt idx="169">
                <c:v>1.4990289036666669</c:v>
              </c:pt>
              <c:pt idx="170">
                <c:v>1.4542050251111114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pt idx="166">
                <c:v>6.4000293378888884</c:v>
              </c:pt>
              <c:pt idx="167">
                <c:v>6.1850416658888889</c:v>
              </c:pt>
              <c:pt idx="168">
                <c:v>6.472403641244445</c:v>
              </c:pt>
              <c:pt idx="169">
                <c:v>6.9300484305222234</c:v>
              </c:pt>
              <c:pt idx="170">
                <c:v>7.2643718526111121</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pt idx="166">
                <c:v>6.9159763183333327</c:v>
              </c:pt>
              <c:pt idx="167">
                <c:v>7.0302710333333325</c:v>
              </c:pt>
              <c:pt idx="168">
                <c:v>7.8967812294444437</c:v>
              </c:pt>
              <c:pt idx="169">
                <c:v>10.052768075555555</c:v>
              </c:pt>
              <c:pt idx="170">
                <c:v>11.568938271333332</c:v>
              </c:pt>
            </c:numLit>
          </c:val>
          <c:smooth val="0"/>
        </c:ser>
        <c:dLbls>
          <c:showLegendKey val="0"/>
          <c:showVal val="0"/>
          <c:showCatName val="0"/>
          <c:showSerName val="0"/>
          <c:showPercent val="0"/>
          <c:showBubbleSize val="0"/>
        </c:dLbls>
        <c:marker val="1"/>
        <c:smooth val="0"/>
        <c:axId val="199834624"/>
        <c:axId val="199838336"/>
      </c:lineChart>
      <c:catAx>
        <c:axId val="1998346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9838336"/>
        <c:crosses val="autoZero"/>
        <c:auto val="1"/>
        <c:lblAlgn val="ctr"/>
        <c:lblOffset val="100"/>
        <c:tickLblSkip val="6"/>
        <c:tickMarkSkip val="1"/>
        <c:noMultiLvlLbl val="0"/>
      </c:catAx>
      <c:valAx>
        <c:axId val="19983833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983462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0.000</c:formatCode>
              <c:ptCount val="17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numLit>
          </c:val>
          <c:smooth val="0"/>
        </c:ser>
        <c:dLbls>
          <c:showLegendKey val="0"/>
          <c:showVal val="0"/>
          <c:showCatName val="0"/>
          <c:showSerName val="0"/>
          <c:showPercent val="0"/>
          <c:showBubbleSize val="0"/>
        </c:dLbls>
        <c:marker val="1"/>
        <c:smooth val="0"/>
        <c:axId val="203202944"/>
        <c:axId val="20320448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numLit>
          </c:val>
          <c:smooth val="0"/>
        </c:ser>
        <c:dLbls>
          <c:showLegendKey val="0"/>
          <c:showVal val="0"/>
          <c:showCatName val="0"/>
          <c:showSerName val="0"/>
          <c:showPercent val="0"/>
          <c:showBubbleSize val="0"/>
        </c:dLbls>
        <c:marker val="1"/>
        <c:smooth val="0"/>
        <c:axId val="208076800"/>
        <c:axId val="208078336"/>
      </c:lineChart>
      <c:catAx>
        <c:axId val="2032029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3204480"/>
        <c:crosses val="autoZero"/>
        <c:auto val="1"/>
        <c:lblAlgn val="ctr"/>
        <c:lblOffset val="100"/>
        <c:tickLblSkip val="1"/>
        <c:tickMarkSkip val="1"/>
        <c:noMultiLvlLbl val="0"/>
      </c:catAx>
      <c:valAx>
        <c:axId val="20320448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3202944"/>
        <c:crosses val="autoZero"/>
        <c:crossBetween val="between"/>
        <c:majorUnit val="100"/>
        <c:minorUnit val="100"/>
      </c:valAx>
      <c:catAx>
        <c:axId val="208076800"/>
        <c:scaling>
          <c:orientation val="minMax"/>
        </c:scaling>
        <c:delete val="1"/>
        <c:axPos val="b"/>
        <c:numFmt formatCode="0.0" sourceLinked="1"/>
        <c:majorTickMark val="out"/>
        <c:minorTickMark val="none"/>
        <c:tickLblPos val="none"/>
        <c:crossAx val="208078336"/>
        <c:crosses val="autoZero"/>
        <c:auto val="1"/>
        <c:lblAlgn val="ctr"/>
        <c:lblOffset val="100"/>
        <c:noMultiLvlLbl val="0"/>
      </c:catAx>
      <c:valAx>
        <c:axId val="2080783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0807680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strLit>
          </c:cat>
          <c:val>
            <c:numLit>
              <c:formatCode>0.0</c:formatCode>
              <c:ptCount val="175"/>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pt idx="166">
                <c:v>2.9054633253333333</c:v>
              </c:pt>
              <c:pt idx="167">
                <c:v>5.1868971673333331</c:v>
              </c:pt>
              <c:pt idx="168">
                <c:v>5.6388608863333332</c:v>
              </c:pt>
              <c:pt idx="169">
                <c:v>6.8037552649999995</c:v>
              </c:pt>
              <c:pt idx="170">
                <c:v>5.7831862996666663</c:v>
              </c:pt>
            </c:numLit>
          </c:val>
          <c:smooth val="0"/>
        </c:ser>
        <c:dLbls>
          <c:showLegendKey val="0"/>
          <c:showVal val="0"/>
          <c:showCatName val="0"/>
          <c:showSerName val="0"/>
          <c:showPercent val="0"/>
          <c:showBubbleSize val="0"/>
        </c:dLbls>
        <c:marker val="1"/>
        <c:smooth val="0"/>
        <c:axId val="213575936"/>
        <c:axId val="265994624"/>
      </c:lineChart>
      <c:catAx>
        <c:axId val="2135759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65994624"/>
        <c:crosses val="autoZero"/>
        <c:auto val="1"/>
        <c:lblAlgn val="ctr"/>
        <c:lblOffset val="100"/>
        <c:tickLblSkip val="1"/>
        <c:tickMarkSkip val="1"/>
        <c:noMultiLvlLbl val="0"/>
      </c:catAx>
      <c:valAx>
        <c:axId val="26599462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5759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2016</c:v>
                  </c:pt>
                  <c:pt idx="11">
                    <c:v>2017</c:v>
                  </c:pt>
                </c:lvl>
              </c:multiLvlStrCache>
            </c:multiLvlStrRef>
          </c:cat>
          <c:val>
            <c:numRef>
              <c:f>'9lay_off'!$E$15:$Q$15</c:f>
              <c:numCache>
                <c:formatCode>#,##0</c:formatCode>
                <c:ptCount val="13"/>
                <c:pt idx="0">
                  <c:v>1313</c:v>
                </c:pt>
                <c:pt idx="1">
                  <c:v>1226</c:v>
                </c:pt>
                <c:pt idx="2">
                  <c:v>885</c:v>
                </c:pt>
                <c:pt idx="3">
                  <c:v>1135</c:v>
                </c:pt>
                <c:pt idx="4">
                  <c:v>822</c:v>
                </c:pt>
                <c:pt idx="5">
                  <c:v>794</c:v>
                </c:pt>
                <c:pt idx="6">
                  <c:v>857</c:v>
                </c:pt>
                <c:pt idx="7">
                  <c:v>1206</c:v>
                </c:pt>
                <c:pt idx="8">
                  <c:v>1448</c:v>
                </c:pt>
                <c:pt idx="9">
                  <c:v>1983</c:v>
                </c:pt>
                <c:pt idx="10">
                  <c:v>1653</c:v>
                </c:pt>
                <c:pt idx="11">
                  <c:v>1154</c:v>
                </c:pt>
                <c:pt idx="12">
                  <c:v>892</c:v>
                </c:pt>
              </c:numCache>
            </c:numRef>
          </c:val>
        </c:ser>
        <c:dLbls>
          <c:showLegendKey val="0"/>
          <c:showVal val="0"/>
          <c:showCatName val="0"/>
          <c:showSerName val="0"/>
          <c:showPercent val="0"/>
          <c:showBubbleSize val="0"/>
        </c:dLbls>
        <c:gapWidth val="150"/>
        <c:axId val="188174720"/>
        <c:axId val="188177408"/>
      </c:barChart>
      <c:catAx>
        <c:axId val="18817472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88177408"/>
        <c:crosses val="autoZero"/>
        <c:auto val="1"/>
        <c:lblAlgn val="ctr"/>
        <c:lblOffset val="100"/>
        <c:tickLblSkip val="1"/>
        <c:tickMarkSkip val="1"/>
        <c:noMultiLvlLbl val="0"/>
      </c:catAx>
      <c:valAx>
        <c:axId val="1881774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81747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0.79069767441860461</c:v>
                </c:pt>
                <c:pt idx="1">
                  <c:v>0.7777777777777779</c:v>
                </c:pt>
                <c:pt idx="2">
                  <c:v>0.8421052631578948</c:v>
                </c:pt>
                <c:pt idx="3">
                  <c:v>1.2136752136752136</c:v>
                </c:pt>
                <c:pt idx="4">
                  <c:v>1.1962616822429908</c:v>
                </c:pt>
                <c:pt idx="5">
                  <c:v>1.1358024691358024</c:v>
                </c:pt>
                <c:pt idx="6">
                  <c:v>1</c:v>
                </c:pt>
                <c:pt idx="7">
                  <c:v>1.2</c:v>
                </c:pt>
                <c:pt idx="8">
                  <c:v>1.0535714285714286</c:v>
                </c:pt>
                <c:pt idx="9">
                  <c:v>0.92307692307692313</c:v>
                </c:pt>
                <c:pt idx="10">
                  <c:v>0.98019801980198029</c:v>
                </c:pt>
                <c:pt idx="11">
                  <c:v>1.4020100502512562</c:v>
                </c:pt>
                <c:pt idx="12">
                  <c:v>1.1632653061224489</c:v>
                </c:pt>
                <c:pt idx="13">
                  <c:v>0.83098591549295786</c:v>
                </c:pt>
                <c:pt idx="14">
                  <c:v>1.2075471698113209</c:v>
                </c:pt>
                <c:pt idx="15">
                  <c:v>1.103448275862069</c:v>
                </c:pt>
                <c:pt idx="16">
                  <c:v>1.4285714285714286</c:v>
                </c:pt>
                <c:pt idx="17">
                  <c:v>1.0947368421052632</c:v>
                </c:pt>
              </c:numCache>
            </c:numRef>
          </c:val>
        </c:ser>
        <c:dLbls>
          <c:showLegendKey val="0"/>
          <c:showVal val="0"/>
          <c:showCatName val="0"/>
          <c:showSerName val="0"/>
          <c:showPercent val="0"/>
          <c:showBubbleSize val="0"/>
        </c:dLbls>
        <c:axId val="266718208"/>
        <c:axId val="267728384"/>
      </c:radarChart>
      <c:catAx>
        <c:axId val="26671820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67728384"/>
        <c:crosses val="autoZero"/>
        <c:auto val="0"/>
        <c:lblAlgn val="ctr"/>
        <c:lblOffset val="100"/>
        <c:noMultiLvlLbl val="0"/>
      </c:catAx>
      <c:valAx>
        <c:axId val="26772838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6671820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188424576"/>
        <c:axId val="188426112"/>
      </c:barChart>
      <c:catAx>
        <c:axId val="1884245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88426112"/>
        <c:crosses val="autoZero"/>
        <c:auto val="1"/>
        <c:lblAlgn val="ctr"/>
        <c:lblOffset val="100"/>
        <c:tickLblSkip val="1"/>
        <c:tickMarkSkip val="1"/>
        <c:noMultiLvlLbl val="0"/>
      </c:catAx>
      <c:valAx>
        <c:axId val="1884261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8424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189049088"/>
        <c:axId val="189158144"/>
      </c:barChart>
      <c:catAx>
        <c:axId val="1890490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89158144"/>
        <c:crosses val="autoZero"/>
        <c:auto val="1"/>
        <c:lblAlgn val="ctr"/>
        <c:lblOffset val="100"/>
        <c:tickLblSkip val="1"/>
        <c:tickMarkSkip val="1"/>
        <c:noMultiLvlLbl val="0"/>
      </c:catAx>
      <c:valAx>
        <c:axId val="1891581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90490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0934016"/>
        <c:axId val="190935808"/>
      </c:barChart>
      <c:catAx>
        <c:axId val="190934016"/>
        <c:scaling>
          <c:orientation val="maxMin"/>
        </c:scaling>
        <c:delete val="0"/>
        <c:axPos val="l"/>
        <c:majorTickMark val="none"/>
        <c:minorTickMark val="none"/>
        <c:tickLblPos val="none"/>
        <c:spPr>
          <a:ln w="3175">
            <a:solidFill>
              <a:srgbClr val="333333"/>
            </a:solidFill>
            <a:prstDash val="solid"/>
          </a:ln>
        </c:spPr>
        <c:crossAx val="190935808"/>
        <c:crosses val="autoZero"/>
        <c:auto val="1"/>
        <c:lblAlgn val="ctr"/>
        <c:lblOffset val="100"/>
        <c:tickMarkSkip val="1"/>
        <c:noMultiLvlLbl val="0"/>
      </c:catAx>
      <c:valAx>
        <c:axId val="19093580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093401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1227776"/>
        <c:axId val="191229312"/>
      </c:barChart>
      <c:catAx>
        <c:axId val="191227776"/>
        <c:scaling>
          <c:orientation val="maxMin"/>
        </c:scaling>
        <c:delete val="0"/>
        <c:axPos val="l"/>
        <c:majorTickMark val="none"/>
        <c:minorTickMark val="none"/>
        <c:tickLblPos val="none"/>
        <c:spPr>
          <a:ln w="3175">
            <a:solidFill>
              <a:srgbClr val="333333"/>
            </a:solidFill>
            <a:prstDash val="solid"/>
          </a:ln>
        </c:spPr>
        <c:crossAx val="191229312"/>
        <c:crosses val="autoZero"/>
        <c:auto val="1"/>
        <c:lblAlgn val="ctr"/>
        <c:lblOffset val="100"/>
        <c:tickMarkSkip val="1"/>
        <c:noMultiLvlLbl val="0"/>
      </c:catAx>
      <c:valAx>
        <c:axId val="19122931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12277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3831296"/>
        <c:axId val="193833216"/>
      </c:barChart>
      <c:catAx>
        <c:axId val="193831296"/>
        <c:scaling>
          <c:orientation val="maxMin"/>
        </c:scaling>
        <c:delete val="0"/>
        <c:axPos val="l"/>
        <c:majorTickMark val="none"/>
        <c:minorTickMark val="none"/>
        <c:tickLblPos val="none"/>
        <c:spPr>
          <a:ln w="3175">
            <a:solidFill>
              <a:srgbClr val="333333"/>
            </a:solidFill>
            <a:prstDash val="solid"/>
          </a:ln>
        </c:spPr>
        <c:crossAx val="193833216"/>
        <c:crosses val="autoZero"/>
        <c:auto val="1"/>
        <c:lblAlgn val="ctr"/>
        <c:lblOffset val="100"/>
        <c:tickMarkSkip val="1"/>
        <c:noMultiLvlLbl val="0"/>
      </c:catAx>
      <c:valAx>
        <c:axId val="1938332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38312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4149376"/>
        <c:axId val="194397312"/>
      </c:barChart>
      <c:catAx>
        <c:axId val="194149376"/>
        <c:scaling>
          <c:orientation val="maxMin"/>
        </c:scaling>
        <c:delete val="0"/>
        <c:axPos val="l"/>
        <c:majorTickMark val="none"/>
        <c:minorTickMark val="none"/>
        <c:tickLblPos val="none"/>
        <c:spPr>
          <a:ln w="3175">
            <a:solidFill>
              <a:srgbClr val="333333"/>
            </a:solidFill>
            <a:prstDash val="solid"/>
          </a:ln>
        </c:spPr>
        <c:crossAx val="194397312"/>
        <c:crosses val="autoZero"/>
        <c:auto val="1"/>
        <c:lblAlgn val="ctr"/>
        <c:lblOffset val="100"/>
        <c:tickMarkSkip val="1"/>
        <c:noMultiLvlLbl val="0"/>
      </c:catAx>
      <c:valAx>
        <c:axId val="19439731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41493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34.637477572706146</c:v>
                </c:pt>
                <c:pt idx="1">
                  <c:v>18.7613036577714</c:v>
                </c:pt>
                <c:pt idx="2">
                  <c:v>14.885434377783181</c:v>
                </c:pt>
                <c:pt idx="3">
                  <c:v>10.923530342590393</c:v>
                </c:pt>
                <c:pt idx="4">
                  <c:v>4.2133156674395655</c:v>
                </c:pt>
                <c:pt idx="5">
                  <c:v>-9.0527941744359293</c:v>
                </c:pt>
                <c:pt idx="6">
                  <c:v>-3.9315234135594901</c:v>
                </c:pt>
                <c:pt idx="7">
                  <c:v>-2.4897830870795445</c:v>
                </c:pt>
                <c:pt idx="8">
                  <c:v>-2.4491922876498262</c:v>
                </c:pt>
                <c:pt idx="9">
                  <c:v>-1.5696019880556356</c:v>
                </c:pt>
              </c:numCache>
            </c:numRef>
          </c:val>
        </c:ser>
        <c:dLbls>
          <c:showLegendKey val="0"/>
          <c:showVal val="0"/>
          <c:showCatName val="0"/>
          <c:showSerName val="0"/>
          <c:showPercent val="0"/>
          <c:showBubbleSize val="0"/>
        </c:dLbls>
        <c:gapWidth val="80"/>
        <c:axId val="194420096"/>
        <c:axId val="194421888"/>
      </c:barChart>
      <c:catAx>
        <c:axId val="194420096"/>
        <c:scaling>
          <c:orientation val="maxMin"/>
        </c:scaling>
        <c:delete val="0"/>
        <c:axPos val="l"/>
        <c:majorTickMark val="none"/>
        <c:minorTickMark val="none"/>
        <c:tickLblPos val="none"/>
        <c:crossAx val="194421888"/>
        <c:crossesAt val="0"/>
        <c:auto val="1"/>
        <c:lblAlgn val="ctr"/>
        <c:lblOffset val="100"/>
        <c:tickMarkSkip val="1"/>
        <c:noMultiLvlLbl val="0"/>
      </c:catAx>
      <c:valAx>
        <c:axId val="194421888"/>
        <c:scaling>
          <c:orientation val="minMax"/>
        </c:scaling>
        <c:delete val="0"/>
        <c:axPos val="t"/>
        <c:numFmt formatCode="0.0" sourceLinked="1"/>
        <c:majorTickMark val="none"/>
        <c:minorTickMark val="none"/>
        <c:tickLblPos val="none"/>
        <c:spPr>
          <a:ln w="9525">
            <a:noFill/>
          </a:ln>
        </c:spPr>
        <c:crossAx val="19442009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78880" y="0"/>
          <a:ext cx="60273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8"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2"/>
      <c r="B1" s="279"/>
      <c r="C1" s="279"/>
      <c r="D1" s="279"/>
      <c r="E1" s="803"/>
      <c r="F1" s="279"/>
      <c r="G1" s="279"/>
      <c r="H1" s="279"/>
      <c r="I1" s="279"/>
      <c r="J1" s="279"/>
      <c r="K1" s="279"/>
      <c r="L1" s="279"/>
    </row>
    <row r="2" spans="1:12" ht="17.25" customHeight="1" x14ac:dyDescent="0.2">
      <c r="A2" s="282"/>
      <c r="B2" s="260"/>
      <c r="C2" s="261"/>
      <c r="D2" s="261"/>
      <c r="E2" s="804"/>
      <c r="F2" s="261"/>
      <c r="G2" s="261"/>
      <c r="H2" s="261"/>
      <c r="I2" s="262"/>
      <c r="J2" s="263"/>
      <c r="K2" s="263"/>
      <c r="L2" s="282"/>
    </row>
    <row r="3" spans="1:12" x14ac:dyDescent="0.2">
      <c r="A3" s="282"/>
      <c r="B3" s="260"/>
      <c r="C3" s="261"/>
      <c r="D3" s="261"/>
      <c r="E3" s="804"/>
      <c r="F3" s="261"/>
      <c r="G3" s="261"/>
      <c r="H3" s="261"/>
      <c r="I3" s="262"/>
      <c r="J3" s="260"/>
      <c r="K3" s="263"/>
      <c r="L3" s="282"/>
    </row>
    <row r="4" spans="1:12" ht="33.75" customHeight="1" x14ac:dyDescent="0.2">
      <c r="A4" s="282"/>
      <c r="B4" s="260"/>
      <c r="C4" s="1463" t="s">
        <v>438</v>
      </c>
      <c r="D4" s="1463"/>
      <c r="E4" s="1463"/>
      <c r="F4" s="1463"/>
      <c r="G4" s="1025"/>
      <c r="H4" s="262"/>
      <c r="I4" s="262"/>
      <c r="J4" s="264" t="s">
        <v>35</v>
      </c>
      <c r="K4" s="260"/>
      <c r="L4" s="282"/>
    </row>
    <row r="5" spans="1:12" s="137" customFormat="1" ht="12.75" customHeight="1" x14ac:dyDescent="0.2">
      <c r="A5" s="284"/>
      <c r="B5" s="1465"/>
      <c r="C5" s="1465"/>
      <c r="D5" s="1465"/>
      <c r="E5" s="1465"/>
      <c r="F5" s="279"/>
      <c r="G5" s="265"/>
      <c r="H5" s="265"/>
      <c r="I5" s="265"/>
      <c r="J5" s="266"/>
      <c r="K5" s="267"/>
      <c r="L5" s="282"/>
    </row>
    <row r="6" spans="1:12" ht="12.75" customHeight="1" x14ac:dyDescent="0.2">
      <c r="A6" s="282"/>
      <c r="B6" s="282"/>
      <c r="C6" s="279"/>
      <c r="D6" s="279"/>
      <c r="E6" s="803"/>
      <c r="F6" s="279"/>
      <c r="G6" s="265"/>
      <c r="H6" s="265"/>
      <c r="I6" s="265"/>
      <c r="J6" s="266"/>
      <c r="K6" s="267"/>
      <c r="L6" s="282"/>
    </row>
    <row r="7" spans="1:12" ht="12.75" customHeight="1" x14ac:dyDescent="0.2">
      <c r="A7" s="282"/>
      <c r="B7" s="282"/>
      <c r="C7" s="279"/>
      <c r="D7" s="279"/>
      <c r="E7" s="803"/>
      <c r="F7" s="279"/>
      <c r="G7" s="265"/>
      <c r="H7" s="265"/>
      <c r="I7" s="278"/>
      <c r="J7" s="266"/>
      <c r="K7" s="267"/>
      <c r="L7" s="282"/>
    </row>
    <row r="8" spans="1:12" ht="12.75" customHeight="1" x14ac:dyDescent="0.2">
      <c r="A8" s="282"/>
      <c r="B8" s="282"/>
      <c r="C8" s="279"/>
      <c r="D8" s="279"/>
      <c r="E8" s="803"/>
      <c r="F8" s="279"/>
      <c r="G8" s="265"/>
      <c r="H8" s="265"/>
      <c r="I8" s="278"/>
      <c r="J8" s="266"/>
      <c r="K8" s="267"/>
      <c r="L8" s="282"/>
    </row>
    <row r="9" spans="1:12" ht="12.75" customHeight="1" x14ac:dyDescent="0.2">
      <c r="A9" s="282"/>
      <c r="B9" s="282"/>
      <c r="C9" s="279"/>
      <c r="D9" s="279"/>
      <c r="E9" s="803"/>
      <c r="F9" s="279"/>
      <c r="G9" s="265"/>
      <c r="H9" s="265"/>
      <c r="I9" s="278"/>
      <c r="J9" s="266"/>
      <c r="K9" s="267"/>
      <c r="L9" s="282"/>
    </row>
    <row r="10" spans="1:12" ht="12.75" customHeight="1" x14ac:dyDescent="0.2">
      <c r="A10" s="282"/>
      <c r="B10" s="282"/>
      <c r="C10" s="279"/>
      <c r="D10" s="279"/>
      <c r="E10" s="803"/>
      <c r="F10" s="279"/>
      <c r="G10" s="265"/>
      <c r="H10" s="265"/>
      <c r="I10" s="265"/>
      <c r="J10" s="266"/>
      <c r="K10" s="267"/>
      <c r="L10" s="282"/>
    </row>
    <row r="11" spans="1:12" ht="12.75" customHeight="1" x14ac:dyDescent="0.2">
      <c r="A11" s="282"/>
      <c r="B11" s="282"/>
      <c r="C11" s="279"/>
      <c r="D11" s="279"/>
      <c r="E11" s="803"/>
      <c r="F11" s="279"/>
      <c r="G11" s="265"/>
      <c r="H11" s="265"/>
      <c r="I11" s="265"/>
      <c r="J11" s="266"/>
      <c r="K11" s="267"/>
      <c r="L11" s="282"/>
    </row>
    <row r="12" spans="1:12" ht="12.75" customHeight="1" x14ac:dyDescent="0.2">
      <c r="A12" s="282"/>
      <c r="B12" s="282"/>
      <c r="C12" s="279"/>
      <c r="D12" s="279"/>
      <c r="E12" s="803"/>
      <c r="F12" s="279"/>
      <c r="G12" s="265"/>
      <c r="H12" s="265"/>
      <c r="I12" s="265"/>
      <c r="J12" s="266"/>
      <c r="K12" s="267"/>
      <c r="L12" s="282"/>
    </row>
    <row r="13" spans="1:12" x14ac:dyDescent="0.2">
      <c r="A13" s="282"/>
      <c r="B13" s="282"/>
      <c r="C13" s="279"/>
      <c r="D13" s="279"/>
      <c r="E13" s="803"/>
      <c r="F13" s="279"/>
      <c r="G13" s="265"/>
      <c r="H13" s="265"/>
      <c r="I13" s="265"/>
      <c r="J13" s="266"/>
      <c r="K13" s="267"/>
      <c r="L13" s="282"/>
    </row>
    <row r="14" spans="1:12" x14ac:dyDescent="0.2">
      <c r="A14" s="282"/>
      <c r="B14" s="299" t="s">
        <v>27</v>
      </c>
      <c r="C14" s="297"/>
      <c r="D14" s="297"/>
      <c r="E14" s="805"/>
      <c r="F14" s="279"/>
      <c r="G14" s="265"/>
      <c r="H14" s="265"/>
      <c r="I14" s="265"/>
      <c r="J14" s="266"/>
      <c r="K14" s="267"/>
      <c r="L14" s="282"/>
    </row>
    <row r="15" spans="1:12" ht="13.5" thickBot="1" x14ac:dyDescent="0.25">
      <c r="A15" s="282"/>
      <c r="B15" s="282"/>
      <c r="C15" s="279"/>
      <c r="D15" s="279"/>
      <c r="E15" s="803"/>
      <c r="F15" s="279"/>
      <c r="G15" s="265"/>
      <c r="H15" s="265"/>
      <c r="I15" s="265"/>
      <c r="J15" s="266"/>
      <c r="K15" s="267"/>
      <c r="L15" s="282"/>
    </row>
    <row r="16" spans="1:12" ht="13.5" thickBot="1" x14ac:dyDescent="0.25">
      <c r="A16" s="282"/>
      <c r="B16" s="304"/>
      <c r="C16" s="291" t="s">
        <v>21</v>
      </c>
      <c r="D16" s="291"/>
      <c r="E16" s="806">
        <v>3</v>
      </c>
      <c r="F16" s="279"/>
      <c r="G16" s="265"/>
      <c r="H16" s="265"/>
      <c r="I16" s="265"/>
      <c r="J16" s="266"/>
      <c r="K16" s="267"/>
      <c r="L16" s="282"/>
    </row>
    <row r="17" spans="1:12" ht="13.5" thickBot="1" x14ac:dyDescent="0.25">
      <c r="A17" s="282"/>
      <c r="B17" s="282"/>
      <c r="C17" s="298"/>
      <c r="D17" s="298"/>
      <c r="E17" s="807"/>
      <c r="F17" s="279"/>
      <c r="G17" s="265"/>
      <c r="H17" s="265"/>
      <c r="I17" s="265"/>
      <c r="J17" s="266"/>
      <c r="K17" s="267"/>
      <c r="L17" s="282"/>
    </row>
    <row r="18" spans="1:12" ht="13.5" thickBot="1" x14ac:dyDescent="0.25">
      <c r="A18" s="282"/>
      <c r="B18" s="304"/>
      <c r="C18" s="291" t="s">
        <v>33</v>
      </c>
      <c r="D18" s="291"/>
      <c r="E18" s="808">
        <v>4</v>
      </c>
      <c r="F18" s="279"/>
      <c r="G18" s="265"/>
      <c r="H18" s="265"/>
      <c r="I18" s="265"/>
      <c r="J18" s="266"/>
      <c r="K18" s="267"/>
      <c r="L18" s="282"/>
    </row>
    <row r="19" spans="1:12" ht="13.5" thickBot="1" x14ac:dyDescent="0.25">
      <c r="A19" s="282"/>
      <c r="B19" s="283"/>
      <c r="C19" s="289"/>
      <c r="D19" s="289"/>
      <c r="E19" s="809"/>
      <c r="F19" s="279"/>
      <c r="G19" s="265"/>
      <c r="H19" s="265"/>
      <c r="I19" s="265"/>
      <c r="J19" s="266"/>
      <c r="K19" s="267"/>
      <c r="L19" s="282"/>
    </row>
    <row r="20" spans="1:12" ht="13.5" customHeight="1" thickBot="1" x14ac:dyDescent="0.25">
      <c r="A20" s="282"/>
      <c r="B20" s="303"/>
      <c r="C20" s="1464" t="s">
        <v>32</v>
      </c>
      <c r="D20" s="1457"/>
      <c r="E20" s="808">
        <v>6</v>
      </c>
      <c r="F20" s="279"/>
      <c r="G20" s="265"/>
      <c r="H20" s="265"/>
      <c r="I20" s="265"/>
      <c r="J20" s="266"/>
      <c r="K20" s="267"/>
      <c r="L20" s="282"/>
    </row>
    <row r="21" spans="1:12" x14ac:dyDescent="0.2">
      <c r="A21" s="282"/>
      <c r="B21" s="295"/>
      <c r="C21" s="1454" t="s">
        <v>2</v>
      </c>
      <c r="D21" s="1454"/>
      <c r="E21" s="807">
        <v>6</v>
      </c>
      <c r="F21" s="279"/>
      <c r="G21" s="265"/>
      <c r="H21" s="265"/>
      <c r="I21" s="265"/>
      <c r="J21" s="266"/>
      <c r="K21" s="267"/>
      <c r="L21" s="282"/>
    </row>
    <row r="22" spans="1:12" x14ac:dyDescent="0.2">
      <c r="A22" s="282"/>
      <c r="B22" s="295"/>
      <c r="C22" s="1454" t="s">
        <v>13</v>
      </c>
      <c r="D22" s="1454"/>
      <c r="E22" s="807">
        <v>7</v>
      </c>
      <c r="F22" s="279"/>
      <c r="G22" s="265"/>
      <c r="H22" s="265"/>
      <c r="I22" s="265"/>
      <c r="J22" s="266"/>
      <c r="K22" s="267"/>
      <c r="L22" s="282"/>
    </row>
    <row r="23" spans="1:12" x14ac:dyDescent="0.2">
      <c r="A23" s="282"/>
      <c r="B23" s="295"/>
      <c r="C23" s="1454" t="s">
        <v>7</v>
      </c>
      <c r="D23" s="1454"/>
      <c r="E23" s="807">
        <v>8</v>
      </c>
      <c r="F23" s="279"/>
      <c r="G23" s="265"/>
      <c r="H23" s="265"/>
      <c r="I23" s="265"/>
      <c r="J23" s="266"/>
      <c r="K23" s="267"/>
      <c r="L23" s="282"/>
    </row>
    <row r="24" spans="1:12" x14ac:dyDescent="0.2">
      <c r="A24" s="282"/>
      <c r="B24" s="296"/>
      <c r="C24" s="1454" t="s">
        <v>407</v>
      </c>
      <c r="D24" s="1454"/>
      <c r="E24" s="807">
        <v>9</v>
      </c>
      <c r="F24" s="279"/>
      <c r="G24" s="269"/>
      <c r="H24" s="265"/>
      <c r="I24" s="265"/>
      <c r="J24" s="266"/>
      <c r="K24" s="267"/>
      <c r="L24" s="282"/>
    </row>
    <row r="25" spans="1:12" ht="22.5" customHeight="1" x14ac:dyDescent="0.2">
      <c r="A25" s="282"/>
      <c r="B25" s="285"/>
      <c r="C25" s="1452" t="s">
        <v>28</v>
      </c>
      <c r="D25" s="1452"/>
      <c r="E25" s="807">
        <v>10</v>
      </c>
      <c r="F25" s="279"/>
      <c r="G25" s="265"/>
      <c r="H25" s="265"/>
      <c r="I25" s="265"/>
      <c r="J25" s="266"/>
      <c r="K25" s="267"/>
      <c r="L25" s="282"/>
    </row>
    <row r="26" spans="1:12" x14ac:dyDescent="0.2">
      <c r="A26" s="282"/>
      <c r="B26" s="285"/>
      <c r="C26" s="1454" t="s">
        <v>25</v>
      </c>
      <c r="D26" s="1454"/>
      <c r="E26" s="807">
        <v>11</v>
      </c>
      <c r="F26" s="279"/>
      <c r="G26" s="265"/>
      <c r="H26" s="265"/>
      <c r="I26" s="265"/>
      <c r="J26" s="266"/>
      <c r="K26" s="267"/>
      <c r="L26" s="282"/>
    </row>
    <row r="27" spans="1:12" ht="12.75" customHeight="1" thickBot="1" x14ac:dyDescent="0.25">
      <c r="A27" s="282"/>
      <c r="B27" s="279"/>
      <c r="C27" s="287"/>
      <c r="D27" s="287"/>
      <c r="E27" s="807"/>
      <c r="F27" s="279"/>
      <c r="G27" s="265"/>
      <c r="H27" s="1458">
        <v>42826</v>
      </c>
      <c r="I27" s="1459"/>
      <c r="J27" s="1459"/>
      <c r="K27" s="269"/>
      <c r="L27" s="282"/>
    </row>
    <row r="28" spans="1:12" ht="13.5" customHeight="1" thickBot="1" x14ac:dyDescent="0.25">
      <c r="A28" s="282"/>
      <c r="B28" s="381"/>
      <c r="C28" s="1456" t="s">
        <v>12</v>
      </c>
      <c r="D28" s="1457"/>
      <c r="E28" s="808">
        <v>12</v>
      </c>
      <c r="F28" s="279"/>
      <c r="G28" s="265"/>
      <c r="H28" s="1459"/>
      <c r="I28" s="1459"/>
      <c r="J28" s="1459"/>
      <c r="K28" s="269"/>
      <c r="L28" s="282"/>
    </row>
    <row r="29" spans="1:12" ht="12.75" hidden="1" customHeight="1" x14ac:dyDescent="0.2">
      <c r="A29" s="282"/>
      <c r="B29" s="280"/>
      <c r="C29" s="1454" t="s">
        <v>45</v>
      </c>
      <c r="D29" s="1454"/>
      <c r="E29" s="807">
        <v>12</v>
      </c>
      <c r="F29" s="279"/>
      <c r="G29" s="265"/>
      <c r="H29" s="1459"/>
      <c r="I29" s="1459"/>
      <c r="J29" s="1459"/>
      <c r="K29" s="269"/>
      <c r="L29" s="282"/>
    </row>
    <row r="30" spans="1:12" ht="22.5" customHeight="1" x14ac:dyDescent="0.2">
      <c r="A30" s="282"/>
      <c r="B30" s="280"/>
      <c r="C30" s="1455" t="s">
        <v>410</v>
      </c>
      <c r="D30" s="1455"/>
      <c r="E30" s="807">
        <v>12</v>
      </c>
      <c r="F30" s="279"/>
      <c r="G30" s="265"/>
      <c r="H30" s="1459"/>
      <c r="I30" s="1459"/>
      <c r="J30" s="1459"/>
      <c r="K30" s="269"/>
      <c r="L30" s="282"/>
    </row>
    <row r="31" spans="1:12" ht="12.75" customHeight="1" thickBot="1" x14ac:dyDescent="0.25">
      <c r="A31" s="282"/>
      <c r="B31" s="285"/>
      <c r="C31" s="294"/>
      <c r="D31" s="294"/>
      <c r="E31" s="809"/>
      <c r="F31" s="279"/>
      <c r="G31" s="265"/>
      <c r="H31" s="1459"/>
      <c r="I31" s="1459"/>
      <c r="J31" s="1459"/>
      <c r="K31" s="269"/>
      <c r="L31" s="282"/>
    </row>
    <row r="32" spans="1:12" ht="13.5" customHeight="1" thickBot="1" x14ac:dyDescent="0.25">
      <c r="A32" s="282"/>
      <c r="B32" s="302"/>
      <c r="C32" s="288" t="s">
        <v>11</v>
      </c>
      <c r="D32" s="288"/>
      <c r="E32" s="808">
        <v>13</v>
      </c>
      <c r="F32" s="279"/>
      <c r="G32" s="265"/>
      <c r="H32" s="1459"/>
      <c r="I32" s="1459"/>
      <c r="J32" s="1459"/>
      <c r="K32" s="269"/>
      <c r="L32" s="282"/>
    </row>
    <row r="33" spans="1:12" ht="12.75" customHeight="1" x14ac:dyDescent="0.2">
      <c r="A33" s="282"/>
      <c r="B33" s="280"/>
      <c r="C33" s="1460" t="s">
        <v>18</v>
      </c>
      <c r="D33" s="1460"/>
      <c r="E33" s="807">
        <v>13</v>
      </c>
      <c r="F33" s="279"/>
      <c r="G33" s="265"/>
      <c r="H33" s="1459"/>
      <c r="I33" s="1459"/>
      <c r="J33" s="1459"/>
      <c r="K33" s="269"/>
      <c r="L33" s="282"/>
    </row>
    <row r="34" spans="1:12" ht="12.75" customHeight="1" x14ac:dyDescent="0.2">
      <c r="A34" s="282"/>
      <c r="B34" s="280"/>
      <c r="C34" s="1453" t="s">
        <v>8</v>
      </c>
      <c r="D34" s="1453"/>
      <c r="E34" s="807">
        <v>14</v>
      </c>
      <c r="F34" s="279"/>
      <c r="G34" s="265"/>
      <c r="H34" s="270"/>
      <c r="I34" s="270"/>
      <c r="J34" s="270"/>
      <c r="K34" s="269"/>
      <c r="L34" s="282"/>
    </row>
    <row r="35" spans="1:12" ht="12.75" customHeight="1" x14ac:dyDescent="0.2">
      <c r="A35" s="282"/>
      <c r="B35" s="280"/>
      <c r="C35" s="1453" t="s">
        <v>26</v>
      </c>
      <c r="D35" s="1453"/>
      <c r="E35" s="807">
        <v>14</v>
      </c>
      <c r="F35" s="279"/>
      <c r="G35" s="265"/>
      <c r="H35" s="270"/>
      <c r="I35" s="270"/>
      <c r="J35" s="270"/>
      <c r="K35" s="269"/>
      <c r="L35" s="282"/>
    </row>
    <row r="36" spans="1:12" ht="12.75" customHeight="1" x14ac:dyDescent="0.2">
      <c r="A36" s="282"/>
      <c r="B36" s="280"/>
      <c r="C36" s="1453" t="s">
        <v>6</v>
      </c>
      <c r="D36" s="1453"/>
      <c r="E36" s="807">
        <v>15</v>
      </c>
      <c r="F36" s="279"/>
      <c r="G36" s="265"/>
      <c r="H36" s="270"/>
      <c r="I36" s="270"/>
      <c r="J36" s="270"/>
      <c r="K36" s="269"/>
      <c r="L36" s="282"/>
    </row>
    <row r="37" spans="1:12" ht="12.75" customHeight="1" x14ac:dyDescent="0.2">
      <c r="A37" s="282"/>
      <c r="B37" s="280"/>
      <c r="C37" s="1460" t="s">
        <v>49</v>
      </c>
      <c r="D37" s="1460"/>
      <c r="E37" s="807">
        <v>16</v>
      </c>
      <c r="F37" s="279"/>
      <c r="G37" s="265"/>
      <c r="H37" s="270"/>
      <c r="I37" s="270"/>
      <c r="J37" s="270"/>
      <c r="K37" s="269"/>
      <c r="L37" s="282"/>
    </row>
    <row r="38" spans="1:12" ht="12.75" customHeight="1" x14ac:dyDescent="0.2">
      <c r="A38" s="282"/>
      <c r="B38" s="286"/>
      <c r="C38" s="1453" t="s">
        <v>14</v>
      </c>
      <c r="D38" s="1453"/>
      <c r="E38" s="807">
        <v>16</v>
      </c>
      <c r="F38" s="279"/>
      <c r="G38" s="265"/>
      <c r="H38" s="265"/>
      <c r="I38" s="265"/>
      <c r="J38" s="266"/>
      <c r="K38" s="267"/>
      <c r="L38" s="282"/>
    </row>
    <row r="39" spans="1:12" ht="12.75" customHeight="1" x14ac:dyDescent="0.2">
      <c r="A39" s="282"/>
      <c r="B39" s="280"/>
      <c r="C39" s="1454" t="s">
        <v>31</v>
      </c>
      <c r="D39" s="1454"/>
      <c r="E39" s="807">
        <v>17</v>
      </c>
      <c r="F39" s="279"/>
      <c r="G39" s="265"/>
      <c r="H39" s="265"/>
      <c r="I39" s="265"/>
      <c r="J39" s="271"/>
      <c r="K39" s="271"/>
      <c r="L39" s="282"/>
    </row>
    <row r="40" spans="1:12" ht="13.5" thickBot="1" x14ac:dyDescent="0.25">
      <c r="A40" s="282"/>
      <c r="B40" s="282"/>
      <c r="C40" s="279"/>
      <c r="D40" s="279"/>
      <c r="E40" s="809"/>
      <c r="F40" s="279"/>
      <c r="G40" s="265"/>
      <c r="H40" s="265"/>
      <c r="I40" s="265"/>
      <c r="J40" s="271"/>
      <c r="K40" s="271"/>
      <c r="L40" s="282"/>
    </row>
    <row r="41" spans="1:12" ht="13.5" customHeight="1" thickBot="1" x14ac:dyDescent="0.25">
      <c r="A41" s="282"/>
      <c r="B41" s="365"/>
      <c r="C41" s="1461" t="s">
        <v>29</v>
      </c>
      <c r="D41" s="1457"/>
      <c r="E41" s="808">
        <v>18</v>
      </c>
      <c r="F41" s="279"/>
      <c r="G41" s="265"/>
      <c r="H41" s="265"/>
      <c r="I41" s="265"/>
      <c r="J41" s="271"/>
      <c r="K41" s="271"/>
      <c r="L41" s="282"/>
    </row>
    <row r="42" spans="1:12" x14ac:dyDescent="0.2">
      <c r="A42" s="282"/>
      <c r="B42" s="282"/>
      <c r="C42" s="1454" t="s">
        <v>30</v>
      </c>
      <c r="D42" s="1454"/>
      <c r="E42" s="807">
        <v>18</v>
      </c>
      <c r="F42" s="279"/>
      <c r="G42" s="265"/>
      <c r="H42" s="265"/>
      <c r="I42" s="265"/>
      <c r="J42" s="272"/>
      <c r="K42" s="272"/>
      <c r="L42" s="282"/>
    </row>
    <row r="43" spans="1:12" x14ac:dyDescent="0.2">
      <c r="A43" s="282"/>
      <c r="B43" s="286"/>
      <c r="C43" s="1454" t="s">
        <v>0</v>
      </c>
      <c r="D43" s="1454"/>
      <c r="E43" s="807">
        <v>19</v>
      </c>
      <c r="F43" s="279"/>
      <c r="G43" s="265"/>
      <c r="H43" s="265"/>
      <c r="I43" s="265"/>
      <c r="J43" s="273"/>
      <c r="K43" s="274"/>
      <c r="L43" s="282"/>
    </row>
    <row r="44" spans="1:12" x14ac:dyDescent="0.2">
      <c r="A44" s="282"/>
      <c r="B44" s="286"/>
      <c r="C44" s="1454" t="s">
        <v>16</v>
      </c>
      <c r="D44" s="1454"/>
      <c r="E44" s="807">
        <v>19</v>
      </c>
      <c r="F44" s="279"/>
      <c r="G44" s="265"/>
      <c r="H44" s="265"/>
      <c r="I44" s="265"/>
      <c r="J44" s="273"/>
      <c r="K44" s="274"/>
      <c r="L44" s="282"/>
    </row>
    <row r="45" spans="1:12" x14ac:dyDescent="0.2">
      <c r="A45" s="282"/>
      <c r="B45" s="286"/>
      <c r="C45" s="1454" t="s">
        <v>1</v>
      </c>
      <c r="D45" s="1454"/>
      <c r="E45" s="810">
        <v>19</v>
      </c>
      <c r="F45" s="289"/>
      <c r="G45" s="275"/>
      <c r="H45" s="276"/>
      <c r="I45" s="275"/>
      <c r="J45" s="275"/>
      <c r="K45" s="275"/>
      <c r="L45" s="282"/>
    </row>
    <row r="46" spans="1:12" x14ac:dyDescent="0.2">
      <c r="A46" s="282"/>
      <c r="B46" s="286"/>
      <c r="C46" s="1454" t="s">
        <v>22</v>
      </c>
      <c r="D46" s="1454"/>
      <c r="E46" s="810">
        <v>19</v>
      </c>
      <c r="F46" s="289"/>
      <c r="G46" s="275"/>
      <c r="H46" s="276"/>
      <c r="I46" s="275"/>
      <c r="J46" s="275"/>
      <c r="K46" s="275"/>
      <c r="L46" s="282"/>
    </row>
    <row r="47" spans="1:12" ht="12.75" customHeight="1" thickBot="1" x14ac:dyDescent="0.25">
      <c r="A47" s="282"/>
      <c r="B47" s="285"/>
      <c r="C47" s="285"/>
      <c r="D47" s="285"/>
      <c r="E47" s="811"/>
      <c r="F47" s="281"/>
      <c r="G47" s="273"/>
      <c r="H47" s="276"/>
      <c r="I47" s="273"/>
      <c r="J47" s="273"/>
      <c r="K47" s="274"/>
      <c r="L47" s="282"/>
    </row>
    <row r="48" spans="1:12" ht="13.5" customHeight="1" thickBot="1" x14ac:dyDescent="0.25">
      <c r="A48" s="282"/>
      <c r="B48" s="305"/>
      <c r="C48" s="1464" t="s">
        <v>38</v>
      </c>
      <c r="D48" s="1457"/>
      <c r="E48" s="806">
        <v>20</v>
      </c>
      <c r="F48" s="281"/>
      <c r="G48" s="273"/>
      <c r="H48" s="276"/>
      <c r="I48" s="273"/>
      <c r="J48" s="273"/>
      <c r="K48" s="274"/>
      <c r="L48" s="282"/>
    </row>
    <row r="49" spans="1:12" x14ac:dyDescent="0.2">
      <c r="A49" s="282"/>
      <c r="B49" s="282"/>
      <c r="C49" s="1454" t="s">
        <v>47</v>
      </c>
      <c r="D49" s="1454"/>
      <c r="E49" s="810">
        <v>20</v>
      </c>
      <c r="F49" s="281"/>
      <c r="G49" s="273"/>
      <c r="H49" s="276"/>
      <c r="I49" s="273"/>
      <c r="J49" s="273"/>
      <c r="K49" s="274"/>
      <c r="L49" s="282"/>
    </row>
    <row r="50" spans="1:12" ht="12.75" customHeight="1" x14ac:dyDescent="0.2">
      <c r="A50" s="282"/>
      <c r="B50" s="285"/>
      <c r="C50" s="1452" t="s">
        <v>419</v>
      </c>
      <c r="D50" s="1452"/>
      <c r="E50" s="812">
        <v>21</v>
      </c>
      <c r="F50" s="281"/>
      <c r="G50" s="273"/>
      <c r="H50" s="276"/>
      <c r="I50" s="273"/>
      <c r="J50" s="273"/>
      <c r="K50" s="274"/>
      <c r="L50" s="282"/>
    </row>
    <row r="51" spans="1:12" ht="11.25" customHeight="1" thickBot="1" x14ac:dyDescent="0.25">
      <c r="A51" s="282"/>
      <c r="B51" s="282"/>
      <c r="C51" s="290"/>
      <c r="D51" s="290"/>
      <c r="E51" s="807"/>
      <c r="F51" s="281"/>
      <c r="G51" s="273"/>
      <c r="H51" s="276"/>
      <c r="I51" s="273"/>
      <c r="J51" s="273"/>
      <c r="K51" s="274"/>
      <c r="L51" s="282"/>
    </row>
    <row r="52" spans="1:12" ht="13.5" thickBot="1" x14ac:dyDescent="0.25">
      <c r="A52" s="282"/>
      <c r="B52" s="301"/>
      <c r="C52" s="291" t="s">
        <v>4</v>
      </c>
      <c r="D52" s="291"/>
      <c r="E52" s="806">
        <v>22</v>
      </c>
      <c r="F52" s="289"/>
      <c r="G52" s="275"/>
      <c r="H52" s="276"/>
      <c r="I52" s="275"/>
      <c r="J52" s="275"/>
      <c r="K52" s="275"/>
      <c r="L52" s="282"/>
    </row>
    <row r="53" spans="1:12" ht="33" customHeight="1" x14ac:dyDescent="0.2">
      <c r="A53" s="282"/>
      <c r="B53" s="292"/>
      <c r="C53" s="293"/>
      <c r="D53" s="293"/>
      <c r="E53" s="813"/>
      <c r="F53" s="281"/>
      <c r="G53" s="273"/>
      <c r="H53" s="276"/>
      <c r="I53" s="273"/>
      <c r="J53" s="273"/>
      <c r="K53" s="274"/>
      <c r="L53" s="282"/>
    </row>
    <row r="54" spans="1:12" ht="33" customHeight="1" x14ac:dyDescent="0.2">
      <c r="A54" s="282"/>
      <c r="B54" s="282"/>
      <c r="C54" s="280"/>
      <c r="D54" s="280"/>
      <c r="E54" s="811"/>
      <c r="F54" s="281"/>
      <c r="G54" s="273"/>
      <c r="H54" s="276"/>
      <c r="I54" s="273"/>
      <c r="J54" s="273"/>
      <c r="K54" s="274"/>
      <c r="L54" s="282"/>
    </row>
    <row r="55" spans="1:12" ht="19.5" customHeight="1" x14ac:dyDescent="0.2">
      <c r="A55" s="282"/>
      <c r="B55" s="801" t="s">
        <v>50</v>
      </c>
      <c r="C55" s="801"/>
      <c r="D55" s="300"/>
      <c r="E55" s="814"/>
      <c r="F55" s="281"/>
      <c r="G55" s="273"/>
      <c r="H55" s="276"/>
      <c r="I55" s="273"/>
      <c r="J55" s="273"/>
      <c r="K55" s="274"/>
      <c r="L55" s="282"/>
    </row>
    <row r="56" spans="1:12" ht="21" customHeight="1" x14ac:dyDescent="0.2">
      <c r="A56" s="282"/>
      <c r="B56" s="282"/>
      <c r="C56" s="282"/>
      <c r="D56" s="282"/>
      <c r="E56" s="814"/>
      <c r="F56" s="281"/>
      <c r="G56" s="273"/>
      <c r="H56" s="276"/>
      <c r="I56" s="273"/>
      <c r="J56" s="273"/>
      <c r="K56" s="274"/>
      <c r="L56" s="282"/>
    </row>
    <row r="57" spans="1:12" ht="22.5" customHeight="1" x14ac:dyDescent="0.2">
      <c r="A57" s="282"/>
      <c r="B57" s="802" t="s">
        <v>387</v>
      </c>
      <c r="C57" s="800"/>
      <c r="D57" s="1019">
        <v>42853</v>
      </c>
      <c r="E57" s="890"/>
      <c r="F57" s="800"/>
      <c r="G57" s="273"/>
      <c r="H57" s="276"/>
      <c r="I57" s="273"/>
      <c r="J57" s="273"/>
      <c r="K57" s="274"/>
      <c r="L57" s="282"/>
    </row>
    <row r="58" spans="1:12" ht="22.5" customHeight="1" x14ac:dyDescent="0.2">
      <c r="A58" s="282"/>
      <c r="B58" s="802" t="s">
        <v>388</v>
      </c>
      <c r="C58" s="366"/>
      <c r="D58" s="1019">
        <v>42853</v>
      </c>
      <c r="E58" s="890"/>
      <c r="F58" s="367"/>
      <c r="G58" s="273"/>
      <c r="H58" s="276"/>
      <c r="I58" s="273"/>
      <c r="J58" s="273"/>
      <c r="K58" s="274"/>
      <c r="L58" s="282"/>
    </row>
    <row r="59" spans="1:12" s="137" customFormat="1" ht="28.5" customHeight="1" x14ac:dyDescent="0.2">
      <c r="A59" s="284"/>
      <c r="B59" s="1462"/>
      <c r="C59" s="1462"/>
      <c r="D59" s="1462"/>
      <c r="E59" s="811"/>
      <c r="F59" s="280"/>
      <c r="G59" s="277"/>
      <c r="H59" s="277"/>
      <c r="I59" s="277"/>
      <c r="J59" s="277"/>
      <c r="K59" s="277"/>
      <c r="L59" s="284"/>
    </row>
    <row r="60" spans="1:12" ht="7.5" customHeight="1" x14ac:dyDescent="0.2">
      <c r="A60" s="282"/>
      <c r="B60" s="1462"/>
      <c r="C60" s="1462"/>
      <c r="D60" s="1462"/>
      <c r="E60" s="815"/>
      <c r="F60" s="283"/>
      <c r="G60" s="283"/>
      <c r="H60" s="283"/>
      <c r="I60" s="283"/>
      <c r="J60" s="283"/>
      <c r="K60" s="283"/>
      <c r="L60" s="283"/>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64"/>
  <sheetViews>
    <sheetView zoomScaleNormal="100" workbookViewId="0"/>
  </sheetViews>
  <sheetFormatPr defaultRowHeight="12.75" x14ac:dyDescent="0.2"/>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6384" width="9.140625" style="411"/>
  </cols>
  <sheetData>
    <row r="1" spans="1:12" x14ac:dyDescent="0.2">
      <c r="A1" s="406"/>
      <c r="B1" s="579"/>
      <c r="C1" s="1570"/>
      <c r="D1" s="1570"/>
      <c r="E1" s="1040"/>
      <c r="F1" s="410"/>
      <c r="G1" s="410"/>
      <c r="H1" s="410"/>
      <c r="I1" s="410"/>
      <c r="J1" s="1571"/>
      <c r="K1" s="1571"/>
      <c r="L1" s="406"/>
    </row>
    <row r="2" spans="1:12" ht="6" customHeight="1" x14ac:dyDescent="0.2">
      <c r="A2" s="406"/>
      <c r="B2" s="1041"/>
      <c r="C2" s="1042"/>
      <c r="D2" s="1042"/>
      <c r="E2" s="1042"/>
      <c r="F2" s="580"/>
      <c r="G2" s="580"/>
      <c r="H2" s="416"/>
      <c r="I2" s="416"/>
      <c r="J2" s="1572" t="s">
        <v>70</v>
      </c>
      <c r="K2" s="416"/>
      <c r="L2" s="406"/>
    </row>
    <row r="3" spans="1:12" ht="13.5" thickBot="1" x14ac:dyDescent="0.25">
      <c r="A3" s="406"/>
      <c r="B3" s="469"/>
      <c r="C3" s="416"/>
      <c r="D3" s="416"/>
      <c r="E3" s="416"/>
      <c r="F3" s="416"/>
      <c r="G3" s="416"/>
      <c r="H3" s="416"/>
      <c r="I3" s="416"/>
      <c r="J3" s="1573"/>
      <c r="K3" s="767"/>
      <c r="L3" s="406"/>
    </row>
    <row r="4" spans="1:12" ht="15" thickBot="1" x14ac:dyDescent="0.25">
      <c r="A4" s="406"/>
      <c r="B4" s="469"/>
      <c r="C4" s="1574" t="s">
        <v>444</v>
      </c>
      <c r="D4" s="1575"/>
      <c r="E4" s="1575"/>
      <c r="F4" s="1575"/>
      <c r="G4" s="1575"/>
      <c r="H4" s="1575"/>
      <c r="I4" s="1575"/>
      <c r="J4" s="1576"/>
      <c r="K4" s="416"/>
      <c r="L4" s="406"/>
    </row>
    <row r="5" spans="1:12" ht="4.5" customHeight="1" x14ac:dyDescent="0.2">
      <c r="A5" s="406"/>
      <c r="B5" s="469"/>
      <c r="C5" s="416"/>
      <c r="D5" s="416"/>
      <c r="E5" s="416"/>
      <c r="F5" s="416"/>
      <c r="G5" s="416"/>
      <c r="H5" s="416"/>
      <c r="I5" s="416"/>
      <c r="J5" s="767"/>
      <c r="K5" s="416"/>
      <c r="L5" s="406"/>
    </row>
    <row r="6" spans="1:12" s="420" customFormat="1" ht="22.5" customHeight="1" x14ac:dyDescent="0.2">
      <c r="A6" s="418"/>
      <c r="B6" s="572"/>
      <c r="C6" s="1577">
        <v>2015</v>
      </c>
      <c r="D6" s="1578"/>
      <c r="E6" s="582"/>
      <c r="F6" s="1581" t="s">
        <v>389</v>
      </c>
      <c r="G6" s="1581"/>
      <c r="H6" s="1582" t="s">
        <v>445</v>
      </c>
      <c r="I6" s="1581"/>
      <c r="J6" s="1583" t="s">
        <v>446</v>
      </c>
      <c r="K6" s="414"/>
      <c r="L6" s="418"/>
    </row>
    <row r="7" spans="1:12" s="420" customFormat="1" ht="32.25" customHeight="1" x14ac:dyDescent="0.2">
      <c r="A7" s="418"/>
      <c r="B7" s="572"/>
      <c r="C7" s="1579"/>
      <c r="D7" s="1580"/>
      <c r="E7" s="582"/>
      <c r="F7" s="1044" t="s">
        <v>447</v>
      </c>
      <c r="G7" s="1044" t="s">
        <v>448</v>
      </c>
      <c r="H7" s="1045" t="s">
        <v>447</v>
      </c>
      <c r="I7" s="1046" t="s">
        <v>449</v>
      </c>
      <c r="J7" s="1584"/>
      <c r="K7" s="414"/>
      <c r="L7" s="418"/>
    </row>
    <row r="8" spans="1:12" s="420" customFormat="1" ht="18.75" customHeight="1" x14ac:dyDescent="0.2">
      <c r="A8" s="418"/>
      <c r="B8" s="572"/>
      <c r="C8" s="1585" t="s">
        <v>68</v>
      </c>
      <c r="D8" s="1585"/>
      <c r="E8" s="1047"/>
      <c r="F8" s="1048">
        <v>45317</v>
      </c>
      <c r="G8" s="1049">
        <v>18.317744165177814</v>
      </c>
      <c r="H8" s="1050">
        <v>881024</v>
      </c>
      <c r="I8" s="1051">
        <v>32.781776061546203</v>
      </c>
      <c r="J8" s="1051">
        <v>28.724645412612386</v>
      </c>
      <c r="K8" s="856"/>
      <c r="L8" s="418"/>
    </row>
    <row r="9" spans="1:12" s="420" customFormat="1" ht="17.25" customHeight="1" x14ac:dyDescent="0.2">
      <c r="A9" s="418"/>
      <c r="B9" s="572"/>
      <c r="C9" s="854" t="s">
        <v>355</v>
      </c>
      <c r="D9" s="855"/>
      <c r="E9" s="855"/>
      <c r="F9" s="1052">
        <v>1415</v>
      </c>
      <c r="G9" s="1053">
        <v>11.416814587703728</v>
      </c>
      <c r="H9" s="1054">
        <v>8093</v>
      </c>
      <c r="I9" s="1055">
        <v>13.273305779702158</v>
      </c>
      <c r="J9" s="1055">
        <v>23.113554924008366</v>
      </c>
      <c r="K9" s="856"/>
      <c r="L9" s="418"/>
    </row>
    <row r="10" spans="1:12" s="863" customFormat="1" ht="17.25" customHeight="1" x14ac:dyDescent="0.2">
      <c r="A10" s="860"/>
      <c r="B10" s="861"/>
      <c r="C10" s="854" t="s">
        <v>356</v>
      </c>
      <c r="D10" s="862"/>
      <c r="E10" s="862"/>
      <c r="F10" s="1052">
        <v>164</v>
      </c>
      <c r="G10" s="1053">
        <v>30.483271375464682</v>
      </c>
      <c r="H10" s="1054">
        <v>3300</v>
      </c>
      <c r="I10" s="1055">
        <v>38.919683924991155</v>
      </c>
      <c r="J10" s="1055">
        <v>24.583333333333247</v>
      </c>
      <c r="K10" s="573"/>
      <c r="L10" s="860"/>
    </row>
    <row r="11" spans="1:12" s="863" customFormat="1" ht="17.25" customHeight="1" x14ac:dyDescent="0.2">
      <c r="A11" s="860"/>
      <c r="B11" s="861"/>
      <c r="C11" s="854" t="s">
        <v>357</v>
      </c>
      <c r="D11" s="862"/>
      <c r="E11" s="862"/>
      <c r="F11" s="1052">
        <v>6634</v>
      </c>
      <c r="G11" s="1053">
        <v>21.226083061368143</v>
      </c>
      <c r="H11" s="1054">
        <v>198406</v>
      </c>
      <c r="I11" s="1055">
        <v>33.168388004908238</v>
      </c>
      <c r="J11" s="1055">
        <v>28.168039273005903</v>
      </c>
      <c r="K11" s="573"/>
      <c r="L11" s="860"/>
    </row>
    <row r="12" spans="1:12" s="420" customFormat="1" ht="24" customHeight="1" x14ac:dyDescent="0.2">
      <c r="A12" s="418"/>
      <c r="B12" s="572"/>
      <c r="C12" s="864"/>
      <c r="D12" s="857" t="s">
        <v>450</v>
      </c>
      <c r="E12" s="857"/>
      <c r="F12" s="1056">
        <v>1154</v>
      </c>
      <c r="G12" s="1057">
        <v>20.79653991710218</v>
      </c>
      <c r="H12" s="1058">
        <v>32662</v>
      </c>
      <c r="I12" s="1059">
        <v>36.49263153190396</v>
      </c>
      <c r="J12" s="1059">
        <v>20.197140407813308</v>
      </c>
      <c r="K12" s="856"/>
      <c r="L12" s="418"/>
    </row>
    <row r="13" spans="1:12" s="420" customFormat="1" ht="24" customHeight="1" x14ac:dyDescent="0.2">
      <c r="A13" s="418"/>
      <c r="B13" s="572"/>
      <c r="C13" s="864"/>
      <c r="D13" s="857" t="s">
        <v>451</v>
      </c>
      <c r="E13" s="857"/>
      <c r="F13" s="1056">
        <v>928</v>
      </c>
      <c r="G13" s="1057">
        <v>12.85852847443536</v>
      </c>
      <c r="H13" s="1058">
        <v>21907</v>
      </c>
      <c r="I13" s="1059">
        <v>12.930815679654344</v>
      </c>
      <c r="J13" s="1059">
        <v>25.995800429086756</v>
      </c>
      <c r="K13" s="856"/>
      <c r="L13" s="418"/>
    </row>
    <row r="14" spans="1:12" s="420" customFormat="1" ht="18" customHeight="1" x14ac:dyDescent="0.2">
      <c r="A14" s="418"/>
      <c r="B14" s="572"/>
      <c r="C14" s="864"/>
      <c r="D14" s="857" t="s">
        <v>452</v>
      </c>
      <c r="E14" s="857"/>
      <c r="F14" s="1056">
        <v>315</v>
      </c>
      <c r="G14" s="1057">
        <v>21.472392638036812</v>
      </c>
      <c r="H14" s="1058">
        <v>10108</v>
      </c>
      <c r="I14" s="1059">
        <v>43.744319903059683</v>
      </c>
      <c r="J14" s="1059">
        <v>32.076177285318579</v>
      </c>
      <c r="K14" s="856"/>
      <c r="L14" s="418"/>
    </row>
    <row r="15" spans="1:12" s="420" customFormat="1" ht="24" customHeight="1" x14ac:dyDescent="0.2">
      <c r="A15" s="418"/>
      <c r="B15" s="572"/>
      <c r="C15" s="864"/>
      <c r="D15" s="857" t="s">
        <v>453</v>
      </c>
      <c r="E15" s="857"/>
      <c r="F15" s="1056">
        <v>218</v>
      </c>
      <c r="G15" s="1057">
        <v>46.581196581196579</v>
      </c>
      <c r="H15" s="1058">
        <v>8257</v>
      </c>
      <c r="I15" s="1059">
        <v>61.426871001339087</v>
      </c>
      <c r="J15" s="1059">
        <v>32.409834080174384</v>
      </c>
      <c r="K15" s="856"/>
      <c r="L15" s="418"/>
    </row>
    <row r="16" spans="1:12" s="420" customFormat="1" ht="17.25" customHeight="1" x14ac:dyDescent="0.2">
      <c r="A16" s="418"/>
      <c r="B16" s="572"/>
      <c r="C16" s="864"/>
      <c r="D16" s="857" t="s">
        <v>400</v>
      </c>
      <c r="E16" s="857"/>
      <c r="F16" s="1056">
        <v>59</v>
      </c>
      <c r="G16" s="1057">
        <v>65.555555555555557</v>
      </c>
      <c r="H16" s="1058">
        <v>4616</v>
      </c>
      <c r="I16" s="1059">
        <v>69.403097278604719</v>
      </c>
      <c r="J16" s="1059">
        <v>38.040727902946067</v>
      </c>
      <c r="K16" s="856"/>
      <c r="L16" s="418"/>
    </row>
    <row r="17" spans="1:12" s="420" customFormat="1" ht="17.25" customHeight="1" x14ac:dyDescent="0.2">
      <c r="A17" s="418"/>
      <c r="B17" s="572"/>
      <c r="C17" s="864"/>
      <c r="D17" s="857" t="s">
        <v>401</v>
      </c>
      <c r="E17" s="857"/>
      <c r="F17" s="1056">
        <v>291</v>
      </c>
      <c r="G17" s="1057">
        <v>41.630901287553648</v>
      </c>
      <c r="H17" s="1058">
        <v>13210</v>
      </c>
      <c r="I17" s="1059">
        <v>53.518616051533442</v>
      </c>
      <c r="J17" s="1059">
        <v>26.97411052233161</v>
      </c>
      <c r="K17" s="856"/>
      <c r="L17" s="418"/>
    </row>
    <row r="18" spans="1:12" s="420" customFormat="1" ht="17.25" customHeight="1" x14ac:dyDescent="0.2">
      <c r="A18" s="418"/>
      <c r="B18" s="572"/>
      <c r="C18" s="864"/>
      <c r="D18" s="857" t="s">
        <v>402</v>
      </c>
      <c r="E18" s="857"/>
      <c r="F18" s="1056">
        <v>471</v>
      </c>
      <c r="G18" s="1057">
        <v>24.685534591194969</v>
      </c>
      <c r="H18" s="1058">
        <v>11013</v>
      </c>
      <c r="I18" s="1059">
        <v>31.24166690306658</v>
      </c>
      <c r="J18" s="1059">
        <v>24.066830109870139</v>
      </c>
      <c r="K18" s="856"/>
      <c r="L18" s="418"/>
    </row>
    <row r="19" spans="1:12" s="420" customFormat="1" ht="17.25" customHeight="1" x14ac:dyDescent="0.2">
      <c r="A19" s="418"/>
      <c r="B19" s="572"/>
      <c r="C19" s="864"/>
      <c r="D19" s="857" t="s">
        <v>454</v>
      </c>
      <c r="E19" s="857"/>
      <c r="F19" s="1056">
        <v>1363</v>
      </c>
      <c r="G19" s="1057">
        <v>24.369747899159663</v>
      </c>
      <c r="H19" s="1058">
        <v>26553</v>
      </c>
      <c r="I19" s="1059">
        <v>34.632390343154519</v>
      </c>
      <c r="J19" s="1059">
        <v>28.278047678228685</v>
      </c>
      <c r="K19" s="856"/>
      <c r="L19" s="418"/>
    </row>
    <row r="20" spans="1:12" s="420" customFormat="1" ht="36.75" customHeight="1" x14ac:dyDescent="0.2">
      <c r="A20" s="418"/>
      <c r="B20" s="572"/>
      <c r="C20" s="864"/>
      <c r="D20" s="857" t="s">
        <v>455</v>
      </c>
      <c r="E20" s="857"/>
      <c r="F20" s="1056">
        <v>803</v>
      </c>
      <c r="G20" s="1057">
        <v>30.683989300726022</v>
      </c>
      <c r="H20" s="1058">
        <v>29893</v>
      </c>
      <c r="I20" s="1059">
        <v>45.182207040401444</v>
      </c>
      <c r="J20" s="1059">
        <v>28.998260462315535</v>
      </c>
      <c r="K20" s="856"/>
      <c r="L20" s="418"/>
    </row>
    <row r="21" spans="1:12" s="420" customFormat="1" ht="23.25" customHeight="1" x14ac:dyDescent="0.2">
      <c r="A21" s="418"/>
      <c r="B21" s="572"/>
      <c r="C21" s="864"/>
      <c r="D21" s="857" t="s">
        <v>456</v>
      </c>
      <c r="E21" s="857"/>
      <c r="F21" s="1056">
        <v>188</v>
      </c>
      <c r="G21" s="1057">
        <v>41.409691629955944</v>
      </c>
      <c r="H21" s="1058">
        <v>21970</v>
      </c>
      <c r="I21" s="1059">
        <v>68.934140754918261</v>
      </c>
      <c r="J21" s="1059">
        <v>41.580109239872449</v>
      </c>
      <c r="K21" s="856"/>
      <c r="L21" s="418"/>
    </row>
    <row r="22" spans="1:12" s="420" customFormat="1" ht="18" customHeight="1" x14ac:dyDescent="0.2">
      <c r="A22" s="418"/>
      <c r="B22" s="572"/>
      <c r="C22" s="864"/>
      <c r="D22" s="870" t="s">
        <v>457</v>
      </c>
      <c r="E22" s="857"/>
      <c r="F22" s="1056">
        <v>844</v>
      </c>
      <c r="G22" s="1057">
        <v>16.2557781201849</v>
      </c>
      <c r="H22" s="1058">
        <v>18217</v>
      </c>
      <c r="I22" s="1059">
        <v>29.659237068754983</v>
      </c>
      <c r="J22" s="1059">
        <v>24.126145907668956</v>
      </c>
      <c r="K22" s="856"/>
      <c r="L22" s="418"/>
    </row>
    <row r="23" spans="1:12" s="868" customFormat="1" ht="18" customHeight="1" x14ac:dyDescent="0.2">
      <c r="A23" s="865"/>
      <c r="B23" s="866"/>
      <c r="C23" s="854" t="s">
        <v>458</v>
      </c>
      <c r="D23" s="857"/>
      <c r="E23" s="857"/>
      <c r="F23" s="1060">
        <v>100</v>
      </c>
      <c r="G23" s="1061">
        <v>52.356020942408378</v>
      </c>
      <c r="H23" s="1054">
        <v>5441</v>
      </c>
      <c r="I23" s="1055">
        <v>81.500898741761532</v>
      </c>
      <c r="J23" s="1055">
        <v>31.59639772100698</v>
      </c>
      <c r="K23" s="867"/>
      <c r="L23" s="865"/>
    </row>
    <row r="24" spans="1:12" s="868" customFormat="1" ht="18" customHeight="1" x14ac:dyDescent="0.2">
      <c r="A24" s="865"/>
      <c r="B24" s="866"/>
      <c r="C24" s="854" t="s">
        <v>358</v>
      </c>
      <c r="D24" s="857"/>
      <c r="E24" s="857"/>
      <c r="F24" s="1060">
        <v>282</v>
      </c>
      <c r="G24" s="1061">
        <v>47.959183673469383</v>
      </c>
      <c r="H24" s="1054">
        <v>11510</v>
      </c>
      <c r="I24" s="1055">
        <v>54.42337699181995</v>
      </c>
      <c r="J24" s="1055">
        <v>26.54526498696794</v>
      </c>
      <c r="K24" s="867"/>
      <c r="L24" s="865"/>
    </row>
    <row r="25" spans="1:12" s="868" customFormat="1" ht="18" customHeight="1" x14ac:dyDescent="0.2">
      <c r="A25" s="865"/>
      <c r="B25" s="866"/>
      <c r="C25" s="854" t="s">
        <v>359</v>
      </c>
      <c r="D25" s="857"/>
      <c r="E25" s="857"/>
      <c r="F25" s="1060">
        <v>3783</v>
      </c>
      <c r="G25" s="1061">
        <v>15.18362432269717</v>
      </c>
      <c r="H25" s="1054">
        <v>44246</v>
      </c>
      <c r="I25" s="1055">
        <v>22.479639480355846</v>
      </c>
      <c r="J25" s="1055">
        <v>24.274216878361358</v>
      </c>
      <c r="K25" s="867"/>
      <c r="L25" s="865"/>
    </row>
    <row r="26" spans="1:12" s="868" customFormat="1" ht="18" customHeight="1" x14ac:dyDescent="0.2">
      <c r="A26" s="865"/>
      <c r="B26" s="866"/>
      <c r="C26" s="871" t="s">
        <v>360</v>
      </c>
      <c r="D26" s="870"/>
      <c r="E26" s="870"/>
      <c r="F26" s="1060">
        <v>11492</v>
      </c>
      <c r="G26" s="1061">
        <v>17.153518919322337</v>
      </c>
      <c r="H26" s="1054">
        <v>184933</v>
      </c>
      <c r="I26" s="1055">
        <v>35.554124330715474</v>
      </c>
      <c r="J26" s="1055">
        <v>30.780839547295233</v>
      </c>
      <c r="K26" s="867"/>
      <c r="L26" s="865"/>
    </row>
    <row r="27" spans="1:12" s="868" customFormat="1" ht="22.5" customHeight="1" x14ac:dyDescent="0.2">
      <c r="A27" s="865"/>
      <c r="B27" s="866"/>
      <c r="C27" s="869"/>
      <c r="D27" s="870" t="s">
        <v>459</v>
      </c>
      <c r="E27" s="870"/>
      <c r="F27" s="1062">
        <v>1932</v>
      </c>
      <c r="G27" s="1063">
        <v>17.463617463617464</v>
      </c>
      <c r="H27" s="1058">
        <v>15893</v>
      </c>
      <c r="I27" s="1059">
        <v>24.055154459731494</v>
      </c>
      <c r="J27" s="1059">
        <v>26.655823318441936</v>
      </c>
      <c r="K27" s="867"/>
      <c r="L27" s="865"/>
    </row>
    <row r="28" spans="1:12" s="868" customFormat="1" ht="17.25" customHeight="1" x14ac:dyDescent="0.2">
      <c r="A28" s="865"/>
      <c r="B28" s="866"/>
      <c r="C28" s="869"/>
      <c r="D28" s="870" t="s">
        <v>460</v>
      </c>
      <c r="E28" s="870"/>
      <c r="F28" s="1062">
        <v>3909</v>
      </c>
      <c r="G28" s="1063">
        <v>20.720911741319906</v>
      </c>
      <c r="H28" s="1058">
        <v>46035</v>
      </c>
      <c r="I28" s="1059">
        <v>28.231246627091206</v>
      </c>
      <c r="J28" s="1059">
        <v>25.448941023134406</v>
      </c>
      <c r="K28" s="867"/>
      <c r="L28" s="865"/>
    </row>
    <row r="29" spans="1:12" s="868" customFormat="1" ht="17.25" customHeight="1" x14ac:dyDescent="0.2">
      <c r="A29" s="865"/>
      <c r="B29" s="866"/>
      <c r="C29" s="869"/>
      <c r="D29" s="870" t="s">
        <v>461</v>
      </c>
      <c r="E29" s="870"/>
      <c r="F29" s="1062">
        <v>5651</v>
      </c>
      <c r="G29" s="1063">
        <v>15.24536649850271</v>
      </c>
      <c r="H29" s="1058">
        <v>123005</v>
      </c>
      <c r="I29" s="1059">
        <v>42.268016439184635</v>
      </c>
      <c r="J29" s="1059">
        <v>33.30929637006593</v>
      </c>
      <c r="K29" s="867"/>
      <c r="L29" s="865"/>
    </row>
    <row r="30" spans="1:12" s="868" customFormat="1" ht="17.25" customHeight="1" x14ac:dyDescent="0.2">
      <c r="A30" s="865"/>
      <c r="B30" s="866"/>
      <c r="C30" s="871" t="s">
        <v>361</v>
      </c>
      <c r="D30" s="872"/>
      <c r="E30" s="872"/>
      <c r="F30" s="1060">
        <v>1856</v>
      </c>
      <c r="G30" s="1061">
        <v>20.751341681574239</v>
      </c>
      <c r="H30" s="1054">
        <v>59926</v>
      </c>
      <c r="I30" s="1055">
        <v>44.786069279922273</v>
      </c>
      <c r="J30" s="1055">
        <v>33.255431699095389</v>
      </c>
      <c r="K30" s="867"/>
      <c r="L30" s="865"/>
    </row>
    <row r="31" spans="1:12" s="868" customFormat="1" ht="17.25" customHeight="1" x14ac:dyDescent="0.2">
      <c r="A31" s="865"/>
      <c r="B31" s="866"/>
      <c r="C31" s="871" t="s">
        <v>362</v>
      </c>
      <c r="D31" s="858"/>
      <c r="E31" s="858"/>
      <c r="F31" s="1060">
        <v>3343</v>
      </c>
      <c r="G31" s="1061">
        <v>11.150767178118747</v>
      </c>
      <c r="H31" s="1054">
        <v>45847</v>
      </c>
      <c r="I31" s="1055">
        <v>22.708226017355472</v>
      </c>
      <c r="J31" s="1055">
        <v>27.164372805199875</v>
      </c>
      <c r="K31" s="867"/>
      <c r="L31" s="865"/>
    </row>
    <row r="32" spans="1:12" s="868" customFormat="1" ht="17.25" customHeight="1" x14ac:dyDescent="0.2">
      <c r="A32" s="865"/>
      <c r="B32" s="866"/>
      <c r="C32" s="871" t="s">
        <v>462</v>
      </c>
      <c r="D32" s="858"/>
      <c r="E32" s="858"/>
      <c r="F32" s="1060">
        <v>1018</v>
      </c>
      <c r="G32" s="1061">
        <v>25.399201596806385</v>
      </c>
      <c r="H32" s="1054">
        <v>29639</v>
      </c>
      <c r="I32" s="1055">
        <v>41.03192402469751</v>
      </c>
      <c r="J32" s="1055">
        <v>31.333681973076153</v>
      </c>
      <c r="K32" s="867"/>
      <c r="L32" s="865"/>
    </row>
    <row r="33" spans="1:12" s="868" customFormat="1" ht="17.25" customHeight="1" x14ac:dyDescent="0.2">
      <c r="A33" s="865"/>
      <c r="B33" s="866"/>
      <c r="C33" s="871" t="s">
        <v>363</v>
      </c>
      <c r="D33" s="873"/>
      <c r="E33" s="873"/>
      <c r="F33" s="1060">
        <v>986</v>
      </c>
      <c r="G33" s="1061">
        <v>31.816715069377217</v>
      </c>
      <c r="H33" s="1054">
        <v>59588</v>
      </c>
      <c r="I33" s="1055">
        <v>75.146287328490715</v>
      </c>
      <c r="J33" s="1055">
        <v>29.250738403705267</v>
      </c>
      <c r="K33" s="867"/>
      <c r="L33" s="865">
        <v>607</v>
      </c>
    </row>
    <row r="34" spans="1:12" s="868" customFormat="1" ht="17.25" customHeight="1" x14ac:dyDescent="0.2">
      <c r="A34" s="865"/>
      <c r="B34" s="866"/>
      <c r="C34" s="871" t="s">
        <v>364</v>
      </c>
      <c r="D34" s="874"/>
      <c r="E34" s="874"/>
      <c r="F34" s="1060">
        <v>705</v>
      </c>
      <c r="G34" s="1061">
        <v>12.591534202536167</v>
      </c>
      <c r="H34" s="1054">
        <v>3063</v>
      </c>
      <c r="I34" s="1055">
        <v>14.874708624708624</v>
      </c>
      <c r="J34" s="1055">
        <v>26.413320274240935</v>
      </c>
      <c r="K34" s="867"/>
      <c r="L34" s="865"/>
    </row>
    <row r="35" spans="1:12" s="868" customFormat="1" ht="17.25" customHeight="1" x14ac:dyDescent="0.2">
      <c r="A35" s="865"/>
      <c r="B35" s="866"/>
      <c r="C35" s="854" t="s">
        <v>463</v>
      </c>
      <c r="D35" s="875"/>
      <c r="E35" s="875"/>
      <c r="F35" s="1060">
        <v>5355</v>
      </c>
      <c r="G35" s="1061">
        <v>28.351334180432019</v>
      </c>
      <c r="H35" s="1054">
        <v>43173</v>
      </c>
      <c r="I35" s="1055">
        <v>35.368860852824312</v>
      </c>
      <c r="J35" s="1055">
        <v>32.199939777175665</v>
      </c>
      <c r="K35" s="867"/>
      <c r="L35" s="865"/>
    </row>
    <row r="36" spans="1:12" s="868" customFormat="1" ht="17.25" customHeight="1" x14ac:dyDescent="0.2">
      <c r="A36" s="865"/>
      <c r="B36" s="866"/>
      <c r="C36" s="854" t="s">
        <v>464</v>
      </c>
      <c r="D36" s="859"/>
      <c r="E36" s="859"/>
      <c r="F36" s="1060">
        <v>1416</v>
      </c>
      <c r="G36" s="1061">
        <v>21.223021582733814</v>
      </c>
      <c r="H36" s="1054">
        <v>67427</v>
      </c>
      <c r="I36" s="1055">
        <v>26.836510103442375</v>
      </c>
      <c r="J36" s="1055">
        <v>29.070283417622026</v>
      </c>
      <c r="K36" s="867"/>
      <c r="L36" s="865"/>
    </row>
    <row r="37" spans="1:12" s="868" customFormat="1" ht="17.25" customHeight="1" x14ac:dyDescent="0.2">
      <c r="A37" s="865"/>
      <c r="B37" s="866"/>
      <c r="C37" s="854" t="s">
        <v>465</v>
      </c>
      <c r="D37" s="411"/>
      <c r="E37" s="859"/>
      <c r="F37" s="1060">
        <v>175</v>
      </c>
      <c r="G37" s="1061">
        <v>29.36241610738255</v>
      </c>
      <c r="H37" s="1054">
        <v>2812</v>
      </c>
      <c r="I37" s="1055">
        <v>26.202012672381663</v>
      </c>
      <c r="J37" s="1055">
        <v>50.698790896159338</v>
      </c>
      <c r="K37" s="867"/>
      <c r="L37" s="865"/>
    </row>
    <row r="38" spans="1:12" s="868" customFormat="1" ht="17.25" customHeight="1" x14ac:dyDescent="0.2">
      <c r="A38" s="865"/>
      <c r="B38" s="866"/>
      <c r="C38" s="871" t="s">
        <v>365</v>
      </c>
      <c r="D38" s="857"/>
      <c r="E38" s="857"/>
      <c r="F38" s="1060">
        <v>912</v>
      </c>
      <c r="G38" s="1061">
        <v>26.327944572748269</v>
      </c>
      <c r="H38" s="1054">
        <v>15326</v>
      </c>
      <c r="I38" s="1055">
        <v>28.541100227196541</v>
      </c>
      <c r="J38" s="1055">
        <v>23.708795510896273</v>
      </c>
      <c r="K38" s="867"/>
      <c r="L38" s="865"/>
    </row>
    <row r="39" spans="1:12" s="868" customFormat="1" ht="17.25" customHeight="1" x14ac:dyDescent="0.2">
      <c r="A39" s="865"/>
      <c r="B39" s="866"/>
      <c r="C39" s="871" t="s">
        <v>366</v>
      </c>
      <c r="D39" s="857"/>
      <c r="E39" s="857"/>
      <c r="F39" s="1060">
        <v>3358</v>
      </c>
      <c r="G39" s="1061">
        <v>24.130497269330267</v>
      </c>
      <c r="H39" s="1054">
        <v>78515</v>
      </c>
      <c r="I39" s="1055">
        <v>32.825643426927769</v>
      </c>
      <c r="J39" s="1055">
        <v>23.710195504043696</v>
      </c>
      <c r="K39" s="867"/>
      <c r="L39" s="865"/>
    </row>
    <row r="40" spans="1:12" s="868" customFormat="1" ht="17.25" customHeight="1" x14ac:dyDescent="0.2">
      <c r="A40" s="865"/>
      <c r="B40" s="866"/>
      <c r="C40" s="871" t="s">
        <v>466</v>
      </c>
      <c r="D40" s="855"/>
      <c r="E40" s="855"/>
      <c r="F40" s="1060">
        <v>402</v>
      </c>
      <c r="G40" s="1061">
        <v>14.602252088630586</v>
      </c>
      <c r="H40" s="1054">
        <v>4912</v>
      </c>
      <c r="I40" s="1055">
        <v>22.494962447334675</v>
      </c>
      <c r="J40" s="1055">
        <v>21.812092833876253</v>
      </c>
      <c r="K40" s="867"/>
      <c r="L40" s="865"/>
    </row>
    <row r="41" spans="1:12" s="868" customFormat="1" ht="17.25" customHeight="1" x14ac:dyDescent="0.2">
      <c r="A41" s="865"/>
      <c r="B41" s="866"/>
      <c r="C41" s="871" t="s">
        <v>367</v>
      </c>
      <c r="D41" s="855"/>
      <c r="E41" s="855"/>
      <c r="F41" s="1060">
        <v>1920</v>
      </c>
      <c r="G41" s="1061">
        <v>15.253833320092159</v>
      </c>
      <c r="H41" s="1054">
        <v>14859</v>
      </c>
      <c r="I41" s="1055">
        <v>21.713525835866264</v>
      </c>
      <c r="J41" s="1055">
        <v>26.275725149740893</v>
      </c>
      <c r="K41" s="867"/>
      <c r="L41" s="865"/>
    </row>
    <row r="42" spans="1:12" s="586" customFormat="1" ht="17.25" customHeight="1" x14ac:dyDescent="0.2">
      <c r="A42" s="865"/>
      <c r="B42" s="866"/>
      <c r="C42" s="871" t="s">
        <v>403</v>
      </c>
      <c r="D42" s="855"/>
      <c r="E42" s="855"/>
      <c r="F42" s="1064">
        <v>1</v>
      </c>
      <c r="G42" s="1061">
        <v>7.6923076923076925</v>
      </c>
      <c r="H42" s="1054">
        <v>8</v>
      </c>
      <c r="I42" s="1055">
        <v>8.791208791208792</v>
      </c>
      <c r="J42" s="1055">
        <v>8.625</v>
      </c>
      <c r="K42" s="867"/>
      <c r="L42" s="865"/>
    </row>
    <row r="43" spans="1:12" s="437" customFormat="1" ht="13.5" customHeight="1" x14ac:dyDescent="0.2">
      <c r="A43" s="584"/>
      <c r="B43" s="585"/>
      <c r="C43" s="595" t="s">
        <v>478</v>
      </c>
      <c r="D43" s="596"/>
      <c r="E43" s="596"/>
      <c r="F43" s="1065"/>
      <c r="G43" s="1065"/>
      <c r="H43" s="1065"/>
      <c r="I43" s="1065"/>
      <c r="J43" s="1066"/>
      <c r="K43" s="1067"/>
      <c r="L43" s="584"/>
    </row>
    <row r="44" spans="1:12" ht="39" customHeight="1" x14ac:dyDescent="0.2">
      <c r="A44" s="406"/>
      <c r="B44" s="469"/>
      <c r="C44" s="1562" t="s">
        <v>467</v>
      </c>
      <c r="D44" s="1562"/>
      <c r="E44" s="1562"/>
      <c r="F44" s="1562"/>
      <c r="G44" s="1562"/>
      <c r="H44" s="1562"/>
      <c r="I44" s="1562"/>
      <c r="J44" s="1562"/>
      <c r="K44" s="1562"/>
      <c r="L44" s="152"/>
    </row>
    <row r="45" spans="1:12" s="437" customFormat="1" ht="13.5" customHeight="1" x14ac:dyDescent="0.2">
      <c r="A45" s="434"/>
      <c r="B45" s="589">
        <v>12</v>
      </c>
      <c r="C45" s="1586">
        <v>42826</v>
      </c>
      <c r="D45" s="1586"/>
      <c r="E45" s="1039"/>
      <c r="F45" s="152"/>
      <c r="G45" s="152"/>
      <c r="H45" s="152"/>
      <c r="I45" s="152"/>
      <c r="J45" s="152"/>
      <c r="K45" s="588"/>
      <c r="L45" s="434"/>
    </row>
    <row r="46" spans="1:12" x14ac:dyDescent="0.2">
      <c r="A46" s="590"/>
      <c r="B46" s="591"/>
      <c r="C46" s="592"/>
      <c r="D46" s="153"/>
      <c r="E46" s="153"/>
      <c r="F46" s="153"/>
      <c r="G46" s="153"/>
      <c r="H46" s="153"/>
      <c r="I46" s="153"/>
      <c r="J46" s="153"/>
      <c r="K46" s="593"/>
      <c r="L46" s="590"/>
    </row>
    <row r="47" spans="1:12" x14ac:dyDescent="0.2">
      <c r="A47" s="433"/>
      <c r="B47" s="433"/>
      <c r="C47" s="433"/>
      <c r="D47" s="433"/>
      <c r="E47" s="433"/>
      <c r="F47" s="1069"/>
      <c r="G47" s="1069"/>
      <c r="H47" s="1069"/>
      <c r="I47" s="1069"/>
      <c r="J47" s="1070"/>
      <c r="K47" s="1068"/>
      <c r="L47" s="1071"/>
    </row>
    <row r="48" spans="1:12" x14ac:dyDescent="0.2">
      <c r="J48" s="1068"/>
      <c r="K48" s="1068"/>
      <c r="L48" s="1068"/>
    </row>
    <row r="49" spans="7:12" x14ac:dyDescent="0.2">
      <c r="J49" s="1068"/>
      <c r="K49" s="1068"/>
      <c r="L49" s="1068"/>
    </row>
    <row r="50" spans="7:12" x14ac:dyDescent="0.2">
      <c r="J50" s="1068"/>
      <c r="K50" s="1068"/>
      <c r="L50" s="1068"/>
    </row>
    <row r="51" spans="7:12" x14ac:dyDescent="0.2">
      <c r="J51" s="1068"/>
      <c r="K51" s="1068"/>
      <c r="L51" s="1068"/>
    </row>
    <row r="52" spans="7:12" x14ac:dyDescent="0.2">
      <c r="J52" s="1068"/>
      <c r="K52" s="1068"/>
      <c r="L52" s="1068"/>
    </row>
    <row r="53" spans="7:12" x14ac:dyDescent="0.2">
      <c r="J53" s="1068"/>
      <c r="K53" s="1068"/>
      <c r="L53" s="1068"/>
    </row>
    <row r="54" spans="7:12" x14ac:dyDescent="0.2">
      <c r="J54" s="1072"/>
      <c r="K54" s="1068"/>
      <c r="L54" s="1068"/>
    </row>
    <row r="55" spans="7:12" x14ac:dyDescent="0.2">
      <c r="J55" s="1068"/>
      <c r="K55" s="1068"/>
      <c r="L55" s="1068"/>
    </row>
    <row r="56" spans="7:12" x14ac:dyDescent="0.2">
      <c r="J56" s="1068"/>
      <c r="K56" s="1068"/>
      <c r="L56" s="1068"/>
    </row>
    <row r="57" spans="7:12" x14ac:dyDescent="0.2">
      <c r="J57" s="1068"/>
      <c r="K57" s="1068"/>
      <c r="L57" s="1068"/>
    </row>
    <row r="58" spans="7:12" x14ac:dyDescent="0.2">
      <c r="J58" s="1068"/>
      <c r="K58" s="1068"/>
      <c r="L58" s="1068"/>
    </row>
    <row r="64" spans="7:12" x14ac:dyDescent="0.2">
      <c r="G64" s="416"/>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Q88"/>
  <sheetViews>
    <sheetView workbookViewId="0"/>
  </sheetViews>
  <sheetFormatPr defaultRowHeight="12.75" x14ac:dyDescent="0.2"/>
  <cols>
    <col min="1" max="1" width="1" style="174" customWidth="1"/>
    <col min="2" max="2" width="2.42578125" style="174" customWidth="1"/>
    <col min="3" max="3" width="2" style="174" customWidth="1"/>
    <col min="4" max="4" width="15.42578125" style="174" customWidth="1"/>
    <col min="5" max="6" width="8" style="174" customWidth="1"/>
    <col min="7" max="7" width="8.28515625" style="174" customWidth="1"/>
    <col min="8" max="8" width="8" style="174" customWidth="1"/>
    <col min="9" max="9" width="7.7109375" style="174" customWidth="1"/>
    <col min="10" max="10" width="8.140625" style="174" customWidth="1"/>
    <col min="11" max="11" width="8" style="174" customWidth="1"/>
    <col min="12" max="12" width="7.7109375" style="174" customWidth="1"/>
    <col min="13" max="13" width="8.140625" style="174" customWidth="1"/>
    <col min="14" max="14" width="8" style="174" customWidth="1"/>
    <col min="15" max="15" width="2.5703125" style="174" customWidth="1"/>
    <col min="16" max="16" width="1" style="174" customWidth="1"/>
    <col min="17" max="22" width="9.140625" style="1409"/>
    <col min="23" max="16384" width="9.140625" style="174"/>
  </cols>
  <sheetData>
    <row r="1" spans="1:43" x14ac:dyDescent="0.2">
      <c r="A1" s="173"/>
      <c r="B1" s="1588" t="s">
        <v>385</v>
      </c>
      <c r="C1" s="1588"/>
      <c r="D1" s="1588"/>
      <c r="E1" s="1588"/>
      <c r="F1" s="1588"/>
      <c r="G1" s="234"/>
      <c r="H1" s="234"/>
      <c r="I1" s="234"/>
      <c r="J1" s="234"/>
      <c r="K1" s="234"/>
      <c r="L1" s="234"/>
      <c r="M1" s="234"/>
      <c r="N1" s="234"/>
      <c r="O1" s="234"/>
      <c r="P1" s="1157"/>
    </row>
    <row r="2" spans="1:43" ht="6" customHeight="1" x14ac:dyDescent="0.2">
      <c r="A2" s="173"/>
      <c r="B2" s="171"/>
      <c r="C2" s="171"/>
      <c r="D2" s="171"/>
      <c r="E2" s="171"/>
      <c r="F2" s="171"/>
      <c r="G2" s="171"/>
      <c r="H2" s="171"/>
      <c r="I2" s="171"/>
      <c r="J2" s="171"/>
      <c r="K2" s="171"/>
      <c r="L2" s="171"/>
      <c r="M2" s="171"/>
      <c r="N2" s="171"/>
      <c r="O2" s="235"/>
      <c r="P2" s="1157"/>
    </row>
    <row r="3" spans="1:43" ht="13.5" thickBot="1" x14ac:dyDescent="0.25">
      <c r="A3" s="173"/>
      <c r="B3" s="175"/>
      <c r="C3" s="175"/>
      <c r="D3" s="175"/>
      <c r="E3" s="175"/>
      <c r="F3" s="175"/>
      <c r="G3" s="175"/>
      <c r="H3" s="175"/>
      <c r="I3" s="175"/>
      <c r="J3" s="175"/>
      <c r="K3" s="175"/>
      <c r="L3" s="175"/>
      <c r="M3" s="175"/>
      <c r="N3" s="1158" t="s">
        <v>70</v>
      </c>
      <c r="O3" s="236"/>
      <c r="P3" s="1157"/>
      <c r="S3" s="1410"/>
      <c r="T3" s="1411"/>
    </row>
    <row r="4" spans="1:43" s="1162" customFormat="1" ht="13.5" thickBot="1" x14ac:dyDescent="0.25">
      <c r="A4" s="1159"/>
      <c r="B4" s="1160"/>
      <c r="C4" s="1081" t="s">
        <v>508</v>
      </c>
      <c r="D4" s="1082"/>
      <c r="E4" s="1082"/>
      <c r="F4" s="1082"/>
      <c r="G4" s="1082"/>
      <c r="H4" s="1082"/>
      <c r="I4" s="1082"/>
      <c r="J4" s="1082"/>
      <c r="K4" s="1082"/>
      <c r="L4" s="1082"/>
      <c r="M4" s="1082"/>
      <c r="N4" s="395"/>
      <c r="O4" s="236"/>
      <c r="P4" s="1161"/>
      <c r="Q4" s="1412"/>
      <c r="R4" s="1412"/>
      <c r="S4" s="1412"/>
      <c r="T4" s="1412"/>
      <c r="U4" s="1412"/>
      <c r="V4" s="1412"/>
    </row>
    <row r="5" spans="1:43" s="1166" customFormat="1" ht="4.5" customHeight="1" x14ac:dyDescent="0.2">
      <c r="A5" s="1163"/>
      <c r="B5" s="205"/>
      <c r="C5" s="1164"/>
      <c r="D5" s="1164"/>
      <c r="E5" s="1164"/>
      <c r="F5" s="1164"/>
      <c r="G5" s="1164"/>
      <c r="H5" s="1164"/>
      <c r="I5" s="1164"/>
      <c r="J5" s="1164"/>
      <c r="K5" s="1164"/>
      <c r="L5" s="1164"/>
      <c r="M5" s="1164"/>
      <c r="N5" s="1164"/>
      <c r="O5" s="236"/>
      <c r="P5" s="1165"/>
      <c r="Q5" s="1413"/>
      <c r="R5" s="1413"/>
      <c r="S5" s="1413"/>
      <c r="T5" s="1413"/>
      <c r="U5" s="1413"/>
      <c r="V5" s="1413"/>
    </row>
    <row r="6" spans="1:43" s="1166" customFormat="1" ht="13.5" customHeight="1" x14ac:dyDescent="0.2">
      <c r="A6" s="1163"/>
      <c r="B6" s="205"/>
      <c r="C6" s="1167"/>
      <c r="D6" s="1167"/>
      <c r="E6" s="1165"/>
      <c r="F6" s="1168">
        <v>2007</v>
      </c>
      <c r="G6" s="1168">
        <v>2008</v>
      </c>
      <c r="H6" s="1168">
        <v>2009</v>
      </c>
      <c r="I6" s="1168">
        <v>2010</v>
      </c>
      <c r="J6" s="1168">
        <v>2011</v>
      </c>
      <c r="K6" s="1168">
        <v>2012</v>
      </c>
      <c r="L6" s="1168">
        <v>2013</v>
      </c>
      <c r="M6" s="1168">
        <v>2014</v>
      </c>
      <c r="N6" s="1168">
        <v>2015</v>
      </c>
      <c r="O6" s="236"/>
      <c r="P6" s="174"/>
      <c r="Q6" s="1413"/>
      <c r="R6" s="1414"/>
      <c r="S6" s="1414"/>
      <c r="T6" s="1414"/>
      <c r="U6" s="1414"/>
      <c r="V6" s="1414"/>
    </row>
    <row r="7" spans="1:43" s="1166" customFormat="1" ht="3" customHeight="1" x14ac:dyDescent="0.2">
      <c r="A7" s="1163"/>
      <c r="B7" s="205"/>
      <c r="C7" s="1167"/>
      <c r="D7" s="1167"/>
      <c r="E7" s="1165"/>
      <c r="F7" s="1169"/>
      <c r="G7" s="1169"/>
      <c r="H7" s="1170"/>
      <c r="I7" s="1170"/>
      <c r="J7" s="1171"/>
      <c r="K7" s="1172"/>
      <c r="L7" s="1172"/>
      <c r="M7" s="1172"/>
      <c r="N7" s="1172"/>
      <c r="O7" s="236"/>
      <c r="P7" s="174"/>
      <c r="Q7" s="1413"/>
      <c r="R7" s="1414"/>
      <c r="S7" s="1414"/>
      <c r="T7" s="1414"/>
      <c r="U7" s="1414"/>
      <c r="V7" s="1414"/>
    </row>
    <row r="8" spans="1:43" s="1189" customFormat="1" ht="9.75" customHeight="1" x14ac:dyDescent="0.2">
      <c r="A8" s="1183"/>
      <c r="B8" s="1184"/>
      <c r="C8" s="1175" t="s">
        <v>389</v>
      </c>
      <c r="D8" s="1176"/>
      <c r="E8" s="1187"/>
      <c r="F8" s="1177">
        <v>341720</v>
      </c>
      <c r="G8" s="1177">
        <v>343663</v>
      </c>
      <c r="H8" s="1177">
        <v>336378</v>
      </c>
      <c r="I8" s="1177">
        <v>283311</v>
      </c>
      <c r="J8" s="1177">
        <v>281015</v>
      </c>
      <c r="K8" s="1177">
        <v>268026</v>
      </c>
      <c r="L8" s="1177">
        <v>265860</v>
      </c>
      <c r="M8" s="1177">
        <v>270181</v>
      </c>
      <c r="N8" s="1177">
        <v>273060</v>
      </c>
      <c r="O8" s="1395"/>
      <c r="P8" s="1396"/>
      <c r="Q8" s="1397"/>
      <c r="R8" s="1397"/>
      <c r="S8" s="1397"/>
      <c r="T8" s="1397"/>
      <c r="U8" s="1397"/>
      <c r="V8" s="1397"/>
      <c r="W8" s="1396"/>
      <c r="X8" s="1396"/>
      <c r="Y8" s="1396"/>
      <c r="Z8" s="1396"/>
      <c r="AA8" s="1396"/>
      <c r="AB8" s="1396"/>
      <c r="AC8" s="1396"/>
      <c r="AD8" s="1396"/>
      <c r="AE8" s="1396"/>
      <c r="AF8" s="1396"/>
      <c r="AG8" s="1396"/>
      <c r="AH8" s="1396"/>
      <c r="AI8" s="1396"/>
      <c r="AJ8" s="1396"/>
      <c r="AK8" s="1396"/>
      <c r="AL8" s="1396"/>
      <c r="AM8" s="1396"/>
      <c r="AN8" s="1396"/>
      <c r="AO8" s="1396"/>
      <c r="AP8" s="1396"/>
      <c r="AQ8" s="1396"/>
    </row>
    <row r="9" spans="1:43" s="1189" customFormat="1" ht="9.75" customHeight="1" x14ac:dyDescent="0.2">
      <c r="A9" s="1183"/>
      <c r="B9" s="1184"/>
      <c r="C9" s="1175" t="s">
        <v>390</v>
      </c>
      <c r="D9" s="1176"/>
      <c r="E9" s="1187"/>
      <c r="F9" s="1177">
        <v>397332</v>
      </c>
      <c r="G9" s="1177">
        <v>400210</v>
      </c>
      <c r="H9" s="1177">
        <v>390129</v>
      </c>
      <c r="I9" s="1177">
        <v>337570</v>
      </c>
      <c r="J9" s="1177">
        <v>334499</v>
      </c>
      <c r="K9" s="1177">
        <v>319177</v>
      </c>
      <c r="L9" s="1177">
        <v>315112</v>
      </c>
      <c r="M9" s="1177">
        <v>318886</v>
      </c>
      <c r="N9" s="1177">
        <v>321500</v>
      </c>
      <c r="O9" s="1186"/>
      <c r="P9" s="1396"/>
      <c r="Q9" s="1397"/>
      <c r="R9" s="1397"/>
      <c r="S9" s="1397"/>
      <c r="T9" s="1397"/>
      <c r="U9" s="1397"/>
      <c r="V9" s="1397"/>
      <c r="W9" s="1396"/>
      <c r="X9" s="1396"/>
      <c r="Y9" s="1396"/>
      <c r="Z9" s="1396"/>
      <c r="AA9" s="1396"/>
      <c r="AB9" s="1396"/>
      <c r="AC9" s="1396"/>
      <c r="AD9" s="1396"/>
      <c r="AE9" s="1396"/>
      <c r="AF9" s="1396"/>
      <c r="AG9" s="1396"/>
      <c r="AH9" s="1396"/>
      <c r="AI9" s="1396"/>
      <c r="AJ9" s="1396"/>
      <c r="AK9" s="1396"/>
      <c r="AL9" s="1396"/>
      <c r="AM9" s="1396"/>
      <c r="AN9" s="1396"/>
      <c r="AO9" s="1396"/>
      <c r="AP9" s="1396"/>
      <c r="AQ9" s="1396"/>
    </row>
    <row r="10" spans="1:43" s="1179" customFormat="1" ht="10.5" customHeight="1" x14ac:dyDescent="0.2">
      <c r="A10" s="1173"/>
      <c r="B10" s="1174"/>
      <c r="C10" s="1175" t="s">
        <v>509</v>
      </c>
      <c r="D10" s="1176"/>
      <c r="E10" s="1178"/>
      <c r="F10" s="1177">
        <v>3094177</v>
      </c>
      <c r="G10" s="1177">
        <v>3138017</v>
      </c>
      <c r="H10" s="1177">
        <v>2998781</v>
      </c>
      <c r="I10" s="1177">
        <v>2779077</v>
      </c>
      <c r="J10" s="1177">
        <v>2735237</v>
      </c>
      <c r="K10" s="1177">
        <v>2559732</v>
      </c>
      <c r="L10" s="1177">
        <v>2555676</v>
      </c>
      <c r="M10" s="1177">
        <v>2636881</v>
      </c>
      <c r="N10" s="1177">
        <v>2716011</v>
      </c>
      <c r="O10" s="1180"/>
      <c r="P10" s="1181"/>
      <c r="Q10" s="1182"/>
      <c r="R10" s="1182"/>
      <c r="S10" s="1182"/>
      <c r="T10" s="1182"/>
      <c r="U10" s="1182"/>
      <c r="V10" s="1182"/>
      <c r="W10" s="1181"/>
      <c r="X10" s="1181"/>
      <c r="Y10" s="1181"/>
      <c r="Z10" s="1181"/>
      <c r="AA10" s="1181"/>
      <c r="AB10" s="1181"/>
      <c r="AC10" s="1181"/>
      <c r="AD10" s="1181"/>
      <c r="AE10" s="1181"/>
      <c r="AF10" s="1181"/>
      <c r="AG10" s="1181"/>
      <c r="AH10" s="1181"/>
      <c r="AI10" s="1181"/>
      <c r="AJ10" s="1181"/>
      <c r="AK10" s="1181"/>
      <c r="AL10" s="1181"/>
      <c r="AM10" s="1181"/>
      <c r="AN10" s="1181"/>
      <c r="AO10" s="1181"/>
      <c r="AP10" s="1181"/>
      <c r="AQ10" s="1181"/>
    </row>
    <row r="11" spans="1:43" s="1179" customFormat="1" ht="10.5" customHeight="1" x14ac:dyDescent="0.2">
      <c r="A11" s="1173"/>
      <c r="B11" s="1174"/>
      <c r="C11" s="1175" t="s">
        <v>510</v>
      </c>
      <c r="D11" s="1176"/>
      <c r="E11" s="1178"/>
      <c r="F11" s="1177">
        <v>2848902</v>
      </c>
      <c r="G11" s="1177">
        <v>2894365</v>
      </c>
      <c r="H11" s="1177">
        <v>2759400</v>
      </c>
      <c r="I11" s="1177">
        <v>2599509</v>
      </c>
      <c r="J11" s="1177">
        <v>2553741</v>
      </c>
      <c r="K11" s="1177">
        <v>2387386</v>
      </c>
      <c r="L11" s="1177">
        <v>2384121</v>
      </c>
      <c r="M11" s="1177">
        <v>2458163</v>
      </c>
      <c r="N11" s="1177">
        <v>2537653</v>
      </c>
      <c r="O11" s="1180"/>
      <c r="P11" s="1181"/>
      <c r="Q11" s="1182"/>
      <c r="R11" s="1182"/>
      <c r="S11" s="1182"/>
      <c r="T11" s="1182"/>
      <c r="U11" s="1182"/>
      <c r="V11" s="1182"/>
      <c r="W11" s="1181"/>
      <c r="X11" s="1181"/>
      <c r="Y11" s="1181"/>
      <c r="Z11" s="1181"/>
      <c r="AA11" s="1181"/>
      <c r="AB11" s="1181"/>
      <c r="AC11" s="1181"/>
      <c r="AD11" s="1181"/>
      <c r="AE11" s="1181"/>
      <c r="AF11" s="1181"/>
      <c r="AG11" s="1181"/>
      <c r="AH11" s="1181"/>
      <c r="AI11" s="1181"/>
      <c r="AJ11" s="1181"/>
      <c r="AK11" s="1181"/>
      <c r="AL11" s="1181"/>
      <c r="AM11" s="1181"/>
      <c r="AN11" s="1181"/>
      <c r="AO11" s="1181"/>
      <c r="AP11" s="1181"/>
      <c r="AQ11" s="1181"/>
    </row>
    <row r="12" spans="1:43" s="1189" customFormat="1" ht="10.5" customHeight="1" x14ac:dyDescent="0.2">
      <c r="A12" s="1183"/>
      <c r="B12" s="1184"/>
      <c r="C12" s="1175" t="s">
        <v>511</v>
      </c>
      <c r="D12" s="1176"/>
      <c r="E12" s="1187"/>
      <c r="F12" s="1185"/>
      <c r="G12" s="1185"/>
      <c r="H12" s="1185"/>
      <c r="I12" s="1185"/>
      <c r="J12" s="1185"/>
      <c r="K12" s="1185"/>
      <c r="L12" s="1185"/>
      <c r="M12" s="1185"/>
      <c r="N12" s="1185"/>
      <c r="O12" s="1186"/>
      <c r="P12" s="1181"/>
      <c r="Q12" s="1188"/>
      <c r="R12" s="1182"/>
      <c r="S12" s="1182"/>
      <c r="T12" s="1182"/>
      <c r="U12" s="1182"/>
      <c r="V12" s="1182"/>
      <c r="W12" s="1181"/>
      <c r="X12" s="1181"/>
      <c r="Y12" s="1181"/>
      <c r="Z12" s="1181"/>
      <c r="AA12" s="1181"/>
      <c r="AB12" s="1181"/>
      <c r="AC12" s="1181"/>
      <c r="AD12" s="1181"/>
      <c r="AE12" s="1181"/>
      <c r="AF12" s="1181"/>
      <c r="AG12" s="1181"/>
      <c r="AH12" s="1181"/>
      <c r="AI12" s="1181"/>
      <c r="AJ12" s="1181"/>
      <c r="AK12" s="1181"/>
      <c r="AL12" s="1181"/>
      <c r="AM12" s="1181"/>
      <c r="AN12" s="1181"/>
      <c r="AO12" s="1181"/>
      <c r="AP12" s="1181"/>
      <c r="AQ12" s="1181"/>
    </row>
    <row r="13" spans="1:43" s="1189" customFormat="1" ht="9.75" customHeight="1" x14ac:dyDescent="0.2">
      <c r="A13" s="1183"/>
      <c r="B13" s="1184"/>
      <c r="C13" s="1187"/>
      <c r="D13" s="1190" t="s">
        <v>512</v>
      </c>
      <c r="E13" s="1187"/>
      <c r="F13" s="1185">
        <v>808.47849558853909</v>
      </c>
      <c r="G13" s="1185">
        <v>846.1337237422581</v>
      </c>
      <c r="H13" s="1185">
        <v>870.33975224698497</v>
      </c>
      <c r="I13" s="1185">
        <v>900.03881579759502</v>
      </c>
      <c r="J13" s="1185">
        <v>906.10728754671709</v>
      </c>
      <c r="K13" s="1185">
        <v>915.01247006081212</v>
      </c>
      <c r="L13" s="1185">
        <v>912.18298170177309</v>
      </c>
      <c r="M13" s="1185">
        <v>909.49144915721399</v>
      </c>
      <c r="N13" s="1185">
        <v>913.92544791377406</v>
      </c>
      <c r="O13" s="1180"/>
      <c r="P13" s="1181"/>
      <c r="Q13" s="1188"/>
      <c r="R13" s="1182"/>
      <c r="S13" s="1182"/>
      <c r="T13" s="1182"/>
      <c r="U13" s="1182"/>
      <c r="V13" s="1182"/>
      <c r="W13" s="1181"/>
      <c r="X13" s="1181"/>
      <c r="Y13" s="1181"/>
      <c r="Z13" s="1181"/>
      <c r="AA13" s="1181"/>
      <c r="AB13" s="1181"/>
      <c r="AC13" s="1181"/>
      <c r="AD13" s="1181"/>
      <c r="AE13" s="1181"/>
      <c r="AF13" s="1181"/>
      <c r="AG13" s="1181"/>
      <c r="AH13" s="1181"/>
      <c r="AI13" s="1181"/>
      <c r="AJ13" s="1181"/>
      <c r="AK13" s="1181"/>
      <c r="AL13" s="1181"/>
      <c r="AM13" s="1181"/>
      <c r="AN13" s="1181"/>
      <c r="AO13" s="1181"/>
      <c r="AP13" s="1181"/>
      <c r="AQ13" s="1181"/>
    </row>
    <row r="14" spans="1:43" s="1189" customFormat="1" ht="10.5" customHeight="1" x14ac:dyDescent="0.2">
      <c r="A14" s="1183"/>
      <c r="B14" s="1184"/>
      <c r="C14" s="1187"/>
      <c r="D14" s="1191" t="s">
        <v>396</v>
      </c>
      <c r="E14" s="1187"/>
      <c r="F14" s="1185">
        <v>879.63837896457812</v>
      </c>
      <c r="G14" s="1185">
        <v>920.05051352871101</v>
      </c>
      <c r="H14" s="1185">
        <v>943.94497678600203</v>
      </c>
      <c r="I14" s="1185">
        <v>977.55570030800004</v>
      </c>
      <c r="J14" s="1185">
        <v>985.22802549054211</v>
      </c>
      <c r="K14" s="1185">
        <v>999.85354294571812</v>
      </c>
      <c r="L14" s="1185">
        <v>993.79266174939096</v>
      </c>
      <c r="M14" s="1185">
        <v>985.0215081163841</v>
      </c>
      <c r="N14" s="1185">
        <v>990.04668016967901</v>
      </c>
      <c r="O14" s="1180"/>
      <c r="Q14" s="1192"/>
      <c r="R14" s="1192"/>
      <c r="S14" s="1192"/>
      <c r="T14" s="1192"/>
      <c r="U14" s="1192"/>
      <c r="V14" s="1192"/>
    </row>
    <row r="15" spans="1:43" s="1189" customFormat="1" ht="9.75" customHeight="1" x14ac:dyDescent="0.2">
      <c r="A15" s="1183"/>
      <c r="B15" s="1184"/>
      <c r="C15" s="1187"/>
      <c r="D15" s="1191" t="s">
        <v>397</v>
      </c>
      <c r="E15" s="1187"/>
      <c r="F15" s="1185">
        <v>714.62491977619004</v>
      </c>
      <c r="G15" s="1185">
        <v>749.7347664562111</v>
      </c>
      <c r="H15" s="1185">
        <v>775.50184381051599</v>
      </c>
      <c r="I15" s="1185">
        <v>801.81028727640103</v>
      </c>
      <c r="J15" s="1185">
        <v>808.37025244079109</v>
      </c>
      <c r="K15" s="1185">
        <v>814.53727639534998</v>
      </c>
      <c r="L15" s="1185">
        <v>816.21122210111105</v>
      </c>
      <c r="M15" s="1185">
        <v>820.25300466774809</v>
      </c>
      <c r="N15" s="1185">
        <v>824.99170229471508</v>
      </c>
      <c r="O15" s="1180"/>
      <c r="P15" s="1181"/>
      <c r="Q15" s="1182"/>
      <c r="R15" s="1182"/>
      <c r="S15" s="1182"/>
      <c r="T15" s="1182"/>
      <c r="U15" s="1182"/>
      <c r="V15" s="1182"/>
      <c r="W15" s="1181"/>
      <c r="X15" s="1181"/>
      <c r="Y15" s="1181"/>
      <c r="Z15" s="1181"/>
      <c r="AA15" s="1181"/>
      <c r="AB15" s="1181"/>
      <c r="AC15" s="1181"/>
      <c r="AD15" s="1181"/>
      <c r="AE15" s="1181"/>
      <c r="AF15" s="1181"/>
      <c r="AG15" s="1181"/>
      <c r="AH15" s="1181"/>
      <c r="AI15" s="1181"/>
      <c r="AJ15" s="1181"/>
      <c r="AK15" s="1181"/>
      <c r="AL15" s="1181"/>
      <c r="AM15" s="1181"/>
      <c r="AN15" s="1181"/>
      <c r="AO15" s="1181"/>
      <c r="AP15" s="1181"/>
      <c r="AQ15" s="1181"/>
    </row>
    <row r="16" spans="1:43" s="1189" customFormat="1" ht="9.75" customHeight="1" x14ac:dyDescent="0.2">
      <c r="A16" s="1183"/>
      <c r="B16" s="1184"/>
      <c r="C16" s="1190"/>
      <c r="D16" s="1190" t="s">
        <v>513</v>
      </c>
      <c r="E16" s="1187"/>
      <c r="F16" s="1185">
        <v>583.36</v>
      </c>
      <c r="G16" s="1185">
        <v>600</v>
      </c>
      <c r="H16" s="1185">
        <v>615.5</v>
      </c>
      <c r="I16" s="1185">
        <v>634</v>
      </c>
      <c r="J16" s="1185">
        <v>641.92999999999995</v>
      </c>
      <c r="K16" s="1185">
        <v>641.92999999999995</v>
      </c>
      <c r="L16" s="1185">
        <v>641.92999999999995</v>
      </c>
      <c r="M16" s="1185">
        <v>641.92999999999995</v>
      </c>
      <c r="N16" s="1185">
        <v>650</v>
      </c>
      <c r="O16" s="1180"/>
      <c r="P16" s="1181"/>
      <c r="Q16" s="1182"/>
      <c r="R16" s="1182"/>
      <c r="S16" s="1182"/>
      <c r="T16" s="1182"/>
      <c r="U16" s="1182"/>
      <c r="V16" s="1182"/>
      <c r="W16" s="1181"/>
      <c r="X16" s="1181"/>
      <c r="Y16" s="1181"/>
      <c r="Z16" s="1181"/>
      <c r="AA16" s="1181"/>
      <c r="AB16" s="1181"/>
      <c r="AC16" s="1181"/>
      <c r="AD16" s="1181"/>
      <c r="AE16" s="1181"/>
      <c r="AF16" s="1181"/>
      <c r="AG16" s="1181"/>
      <c r="AH16" s="1181"/>
      <c r="AI16" s="1181"/>
      <c r="AJ16" s="1181"/>
      <c r="AK16" s="1181"/>
      <c r="AL16" s="1181"/>
      <c r="AM16" s="1181"/>
      <c r="AN16" s="1181"/>
      <c r="AO16" s="1181"/>
      <c r="AP16" s="1181"/>
      <c r="AQ16" s="1181"/>
    </row>
    <row r="17" spans="1:43" s="1189" customFormat="1" ht="10.5" customHeight="1" x14ac:dyDescent="0.2">
      <c r="A17" s="1183"/>
      <c r="B17" s="1184"/>
      <c r="C17" s="1193" t="s">
        <v>514</v>
      </c>
      <c r="D17" s="1176"/>
      <c r="E17" s="1187"/>
      <c r="F17" s="1185"/>
      <c r="G17" s="1185"/>
      <c r="H17" s="1185"/>
      <c r="I17" s="1185"/>
      <c r="J17" s="1185"/>
      <c r="K17" s="1185"/>
      <c r="L17" s="1185"/>
      <c r="M17" s="1185"/>
      <c r="N17" s="1185"/>
      <c r="O17" s="1186"/>
      <c r="P17" s="1179"/>
      <c r="Q17" s="1194"/>
      <c r="R17" s="1194"/>
      <c r="S17" s="1194"/>
      <c r="T17" s="1194"/>
      <c r="U17" s="1194"/>
      <c r="V17" s="1194"/>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row>
    <row r="18" spans="1:43" s="1179" customFormat="1" ht="9.75" customHeight="1" x14ac:dyDescent="0.2">
      <c r="A18" s="1173"/>
      <c r="B18" s="1174"/>
      <c r="C18" s="1178"/>
      <c r="D18" s="1190" t="s">
        <v>515</v>
      </c>
      <c r="E18" s="1178"/>
      <c r="F18" s="1185">
        <v>965.24629620701603</v>
      </c>
      <c r="G18" s="1185">
        <v>1010.3760072203901</v>
      </c>
      <c r="H18" s="1185">
        <v>1036.4416794790202</v>
      </c>
      <c r="I18" s="1185">
        <v>1076.2614484440001</v>
      </c>
      <c r="J18" s="1185">
        <v>1084.5540077386001</v>
      </c>
      <c r="K18" s="1185">
        <v>1095.58619281857</v>
      </c>
      <c r="L18" s="1185">
        <v>1093.8178723953499</v>
      </c>
      <c r="M18" s="1185">
        <v>1093.20854089105</v>
      </c>
      <c r="N18" s="1195">
        <v>1096.65734127991</v>
      </c>
      <c r="O18" s="1180"/>
      <c r="P18" s="1181"/>
      <c r="Q18" s="1182"/>
      <c r="R18" s="1182"/>
      <c r="S18" s="1182"/>
      <c r="T18" s="1182"/>
      <c r="U18" s="1182"/>
      <c r="V18" s="1182"/>
      <c r="W18" s="1181"/>
      <c r="X18" s="1181"/>
      <c r="Y18" s="1181"/>
      <c r="Z18" s="1181"/>
      <c r="AA18" s="1181"/>
      <c r="AB18" s="1181"/>
      <c r="AC18" s="1181"/>
      <c r="AD18" s="1181"/>
      <c r="AE18" s="1181"/>
      <c r="AF18" s="1181"/>
      <c r="AG18" s="1181"/>
      <c r="AH18" s="1181"/>
      <c r="AI18" s="1181"/>
      <c r="AJ18" s="1181"/>
      <c r="AK18" s="1181"/>
      <c r="AL18" s="1181"/>
      <c r="AM18" s="1181"/>
      <c r="AN18" s="1181"/>
      <c r="AO18" s="1181"/>
      <c r="AP18" s="1181"/>
      <c r="AQ18" s="1181"/>
    </row>
    <row r="19" spans="1:43" s="1179" customFormat="1" ht="9.75" customHeight="1" x14ac:dyDescent="0.2">
      <c r="A19" s="1173"/>
      <c r="B19" s="1174"/>
      <c r="C19" s="1178"/>
      <c r="D19" s="1191" t="s">
        <v>396</v>
      </c>
      <c r="E19" s="1178"/>
      <c r="F19" s="1185">
        <v>1068.2958486006801</v>
      </c>
      <c r="G19" s="1185">
        <v>1115.4109811926901</v>
      </c>
      <c r="H19" s="1185">
        <v>1141.5374774492002</v>
      </c>
      <c r="I19" s="1185">
        <v>1185.6883378426201</v>
      </c>
      <c r="J19" s="1185">
        <v>1196.1606364646002</v>
      </c>
      <c r="K19" s="1185">
        <v>1213.0207353340002</v>
      </c>
      <c r="L19" s="1185">
        <v>1209.2112926836</v>
      </c>
      <c r="M19" s="1185">
        <v>1203.3163954215399</v>
      </c>
      <c r="N19" s="1195">
        <v>1207.7620848918802</v>
      </c>
      <c r="O19" s="1180"/>
      <c r="P19" s="1181"/>
      <c r="Q19" s="1182"/>
      <c r="R19" s="1182"/>
      <c r="S19" s="1182"/>
      <c r="T19" s="1182"/>
      <c r="U19" s="1182"/>
      <c r="V19" s="1182"/>
      <c r="W19" s="1181"/>
      <c r="X19" s="1181"/>
      <c r="Y19" s="1181"/>
      <c r="Z19" s="1181"/>
      <c r="AA19" s="1181"/>
      <c r="AB19" s="1181"/>
      <c r="AC19" s="1181"/>
      <c r="AD19" s="1181"/>
      <c r="AE19" s="1181"/>
      <c r="AF19" s="1181"/>
      <c r="AG19" s="1181"/>
      <c r="AH19" s="1181"/>
      <c r="AI19" s="1181"/>
      <c r="AJ19" s="1181"/>
      <c r="AK19" s="1181"/>
      <c r="AL19" s="1181"/>
      <c r="AM19" s="1181"/>
      <c r="AN19" s="1181"/>
      <c r="AO19" s="1181"/>
      <c r="AP19" s="1181"/>
      <c r="AQ19" s="1181"/>
    </row>
    <row r="20" spans="1:43" s="1179" customFormat="1" ht="10.5" customHeight="1" x14ac:dyDescent="0.2">
      <c r="A20" s="1173"/>
      <c r="B20" s="1174"/>
      <c r="C20" s="1178"/>
      <c r="D20" s="1191" t="s">
        <v>397</v>
      </c>
      <c r="E20" s="1178"/>
      <c r="F20" s="1185">
        <v>829.33307489243009</v>
      </c>
      <c r="G20" s="1185">
        <v>873.39411178432704</v>
      </c>
      <c r="H20" s="1185">
        <v>901.02920397370201</v>
      </c>
      <c r="I20" s="1185">
        <v>937.59691884936399</v>
      </c>
      <c r="J20" s="1185">
        <v>946.68748534099802</v>
      </c>
      <c r="K20" s="1185">
        <v>956.51135558425801</v>
      </c>
      <c r="L20" s="1185">
        <v>958.1169410237261</v>
      </c>
      <c r="M20" s="1185">
        <v>963.11657750883012</v>
      </c>
      <c r="N20" s="1195">
        <v>966.85175731037509</v>
      </c>
      <c r="O20" s="1180"/>
      <c r="P20" s="1189"/>
      <c r="Q20" s="1194"/>
      <c r="R20" s="1415"/>
      <c r="S20" s="1415"/>
      <c r="T20" s="1415"/>
      <c r="U20" s="1415"/>
      <c r="V20" s="1415"/>
    </row>
    <row r="21" spans="1:43" s="1179" customFormat="1" ht="9.75" customHeight="1" x14ac:dyDescent="0.2">
      <c r="A21" s="1173"/>
      <c r="B21" s="1174"/>
      <c r="C21" s="1196"/>
      <c r="D21" s="1197" t="s">
        <v>516</v>
      </c>
      <c r="E21" s="1178"/>
      <c r="F21" s="1185">
        <v>693</v>
      </c>
      <c r="G21" s="1185">
        <v>721.82</v>
      </c>
      <c r="H21" s="1185">
        <v>740</v>
      </c>
      <c r="I21" s="1185">
        <v>768.375</v>
      </c>
      <c r="J21" s="1185">
        <v>776</v>
      </c>
      <c r="K21" s="1185">
        <v>783.62</v>
      </c>
      <c r="L21" s="1185">
        <v>785.45</v>
      </c>
      <c r="M21" s="1185">
        <v>786.99</v>
      </c>
      <c r="N21" s="1185">
        <v>790.03</v>
      </c>
      <c r="O21" s="1180"/>
      <c r="P21" s="1189"/>
      <c r="Q21" s="1194"/>
      <c r="R21" s="1415"/>
      <c r="S21" s="1415"/>
      <c r="T21" s="1415"/>
      <c r="U21" s="1415"/>
      <c r="V21" s="1415"/>
    </row>
    <row r="22" spans="1:43" s="1179" customFormat="1" ht="10.5" customHeight="1" x14ac:dyDescent="0.2">
      <c r="A22" s="1173"/>
      <c r="B22" s="1174"/>
      <c r="C22" s="1175" t="s">
        <v>517</v>
      </c>
      <c r="D22" s="1198"/>
      <c r="E22" s="1178"/>
      <c r="F22" s="1177">
        <v>2153028</v>
      </c>
      <c r="G22" s="1177">
        <v>2171074</v>
      </c>
      <c r="H22" s="1177">
        <v>2082235</v>
      </c>
      <c r="I22" s="1177">
        <v>2073784</v>
      </c>
      <c r="J22" s="1177">
        <v>2038354</v>
      </c>
      <c r="K22" s="1177">
        <v>1910957</v>
      </c>
      <c r="L22" s="1177">
        <v>1890511</v>
      </c>
      <c r="M22" s="1177">
        <v>1928307</v>
      </c>
      <c r="N22" s="1177">
        <v>1991131</v>
      </c>
      <c r="O22" s="1180"/>
      <c r="P22" s="1189"/>
      <c r="Q22" s="1194"/>
      <c r="R22" s="1415"/>
      <c r="S22" s="1415"/>
      <c r="T22" s="1415"/>
      <c r="U22" s="1415"/>
      <c r="V22" s="1415"/>
    </row>
    <row r="23" spans="1:43" s="1189" customFormat="1" ht="3.75" customHeight="1" thickBot="1" x14ac:dyDescent="0.25">
      <c r="A23" s="1183"/>
      <c r="B23" s="1184"/>
      <c r="C23" s="1175"/>
      <c r="D23" s="1176"/>
      <c r="E23" s="1176"/>
      <c r="F23" s="1350"/>
      <c r="G23" s="1350"/>
      <c r="H23" s="1350"/>
      <c r="I23" s="1350"/>
      <c r="J23" s="1350"/>
      <c r="K23" s="1350"/>
      <c r="L23" s="1350"/>
      <c r="M23" s="1350"/>
      <c r="N23" s="1350"/>
      <c r="O23" s="1186"/>
      <c r="Q23" s="1192"/>
      <c r="R23" s="1192"/>
      <c r="S23" s="1192"/>
      <c r="T23" s="1192"/>
      <c r="U23" s="1192"/>
      <c r="V23" s="1192"/>
    </row>
    <row r="24" spans="1:43" s="203" customFormat="1" ht="13.5" thickBot="1" x14ac:dyDescent="0.25">
      <c r="A24" s="202"/>
      <c r="B24" s="176"/>
      <c r="C24" s="1081" t="s">
        <v>579</v>
      </c>
      <c r="D24" s="1082"/>
      <c r="E24" s="1082"/>
      <c r="F24" s="1082"/>
      <c r="G24" s="1082"/>
      <c r="H24" s="1082"/>
      <c r="I24" s="1082"/>
      <c r="J24" s="1082"/>
      <c r="K24" s="1082"/>
      <c r="L24" s="1082"/>
      <c r="M24" s="1082"/>
      <c r="N24" s="395"/>
      <c r="O24" s="1180"/>
      <c r="P24" s="1199"/>
      <c r="Q24" s="1399"/>
      <c r="R24" s="1399"/>
      <c r="S24" s="1399"/>
      <c r="T24" s="1399"/>
      <c r="U24" s="1399"/>
      <c r="V24" s="1399"/>
    </row>
    <row r="25" spans="1:43" s="203" customFormat="1" ht="4.5" customHeight="1" x14ac:dyDescent="0.2">
      <c r="A25" s="202"/>
      <c r="B25" s="176"/>
      <c r="C25" s="204"/>
      <c r="D25" s="204"/>
      <c r="E25" s="204"/>
      <c r="F25" s="204"/>
      <c r="G25" s="204"/>
      <c r="H25" s="204"/>
      <c r="I25" s="204"/>
      <c r="J25" s="204"/>
      <c r="K25" s="204"/>
      <c r="L25" s="204"/>
      <c r="M25" s="204"/>
      <c r="N25" s="204"/>
      <c r="O25" s="1180"/>
      <c r="P25" s="1199"/>
      <c r="Q25" s="1399"/>
      <c r="R25" s="1399"/>
      <c r="S25" s="1399"/>
      <c r="T25" s="1399"/>
      <c r="U25" s="1399"/>
      <c r="V25" s="1399"/>
    </row>
    <row r="26" spans="1:43" s="203" customFormat="1" ht="19.5" customHeight="1" x14ac:dyDescent="0.2">
      <c r="A26" s="202"/>
      <c r="B26" s="176"/>
      <c r="C26" s="1589">
        <v>2015</v>
      </c>
      <c r="D26" s="1590"/>
      <c r="E26" s="1591"/>
      <c r="F26" s="1595" t="s">
        <v>580</v>
      </c>
      <c r="G26" s="1595"/>
      <c r="H26" s="1595"/>
      <c r="I26" s="1596" t="s">
        <v>581</v>
      </c>
      <c r="J26" s="1596"/>
      <c r="K26" s="1596"/>
      <c r="L26" s="1596" t="s">
        <v>582</v>
      </c>
      <c r="M26" s="1596"/>
      <c r="N26" s="1596"/>
      <c r="O26" s="1180"/>
      <c r="P26" s="1199"/>
      <c r="Q26" s="1399"/>
      <c r="R26" s="1399"/>
      <c r="S26" s="1399"/>
      <c r="T26" s="1399"/>
      <c r="U26" s="1399"/>
      <c r="V26" s="1399"/>
    </row>
    <row r="27" spans="1:43" s="203" customFormat="1" ht="20.25" customHeight="1" x14ac:dyDescent="0.2">
      <c r="A27" s="202"/>
      <c r="B27" s="176"/>
      <c r="C27" s="1592"/>
      <c r="D27" s="1593"/>
      <c r="E27" s="1594"/>
      <c r="F27" s="1168" t="s">
        <v>583</v>
      </c>
      <c r="G27" s="1351" t="s">
        <v>584</v>
      </c>
      <c r="H27" s="1351" t="s">
        <v>585</v>
      </c>
      <c r="I27" s="1168" t="s">
        <v>583</v>
      </c>
      <c r="J27" s="1351" t="s">
        <v>584</v>
      </c>
      <c r="K27" s="1351" t="s">
        <v>585</v>
      </c>
      <c r="L27" s="1168" t="s">
        <v>583</v>
      </c>
      <c r="M27" s="1351" t="s">
        <v>584</v>
      </c>
      <c r="N27" s="1351" t="s">
        <v>585</v>
      </c>
      <c r="O27" s="1180"/>
      <c r="P27" s="1199"/>
      <c r="Q27" s="1399"/>
      <c r="R27" s="1399"/>
      <c r="S27" s="1400"/>
      <c r="T27" s="1400"/>
      <c r="U27" s="1399"/>
      <c r="V27" s="1399"/>
    </row>
    <row r="28" spans="1:43" s="1202" customFormat="1" ht="9" customHeight="1" x14ac:dyDescent="0.2">
      <c r="A28" s="1200"/>
      <c r="B28" s="1352"/>
      <c r="C28" s="1203" t="s">
        <v>68</v>
      </c>
      <c r="D28" s="1203"/>
      <c r="E28" s="1353"/>
      <c r="F28" s="1353">
        <v>2135227</v>
      </c>
      <c r="G28" s="1353">
        <v>1991131</v>
      </c>
      <c r="H28" s="1353">
        <v>144096</v>
      </c>
      <c r="I28" s="1354">
        <v>875.87223383745913</v>
      </c>
      <c r="J28" s="1354">
        <v>913.9254479137677</v>
      </c>
      <c r="K28" s="1354">
        <v>350.04962809515945</v>
      </c>
      <c r="L28" s="1354">
        <v>1050.4637561205293</v>
      </c>
      <c r="M28" s="1354">
        <v>1096.6573412799569</v>
      </c>
      <c r="N28" s="1354">
        <v>412.15679817621924</v>
      </c>
      <c r="O28" s="1204"/>
      <c r="P28" s="1159"/>
      <c r="Q28" s="1401"/>
      <c r="R28" s="1401"/>
      <c r="S28" s="1402"/>
      <c r="T28" s="1403"/>
      <c r="U28" s="1401"/>
      <c r="V28" s="1401"/>
    </row>
    <row r="29" spans="1:43" s="1202" customFormat="1" ht="9" customHeight="1" x14ac:dyDescent="0.2">
      <c r="A29" s="1200"/>
      <c r="B29" s="1352"/>
      <c r="C29" s="1203"/>
      <c r="D29" s="1355" t="s">
        <v>72</v>
      </c>
      <c r="E29" s="1356"/>
      <c r="F29" s="1356">
        <v>1116378</v>
      </c>
      <c r="G29" s="1356">
        <v>1072847</v>
      </c>
      <c r="H29" s="1356">
        <v>43531</v>
      </c>
      <c r="I29" s="1357">
        <v>967.45789583818282</v>
      </c>
      <c r="J29" s="1357">
        <v>990.04668016966286</v>
      </c>
      <c r="K29" s="1357">
        <v>410.74407112172901</v>
      </c>
      <c r="L29" s="1357">
        <v>1179.6133307087616</v>
      </c>
      <c r="M29" s="1357">
        <v>1207.7620848919278</v>
      </c>
      <c r="N29" s="1357">
        <v>485.87079139004356</v>
      </c>
      <c r="O29" s="1204"/>
      <c r="P29" s="1159"/>
      <c r="Q29" s="1401"/>
      <c r="R29" s="1401"/>
      <c r="S29" s="1402"/>
      <c r="T29" s="1404"/>
      <c r="U29" s="1401"/>
      <c r="V29" s="1401"/>
    </row>
    <row r="30" spans="1:43" s="1202" customFormat="1" ht="9" customHeight="1" x14ac:dyDescent="0.2">
      <c r="A30" s="1200"/>
      <c r="B30" s="1352"/>
      <c r="C30" s="1203"/>
      <c r="D30" s="1355" t="s">
        <v>71</v>
      </c>
      <c r="E30" s="1356"/>
      <c r="F30" s="1356">
        <v>1018849</v>
      </c>
      <c r="G30" s="1356">
        <v>918284</v>
      </c>
      <c r="H30" s="1356">
        <v>100565</v>
      </c>
      <c r="I30" s="1357">
        <v>775.51956315411417</v>
      </c>
      <c r="J30" s="1357">
        <v>824.99170229473771</v>
      </c>
      <c r="K30" s="1357">
        <v>323.77716949236674</v>
      </c>
      <c r="L30" s="1357">
        <v>908.95137913472547</v>
      </c>
      <c r="M30" s="1357">
        <v>966.85175731039658</v>
      </c>
      <c r="N30" s="1357">
        <v>380.2486408790341</v>
      </c>
      <c r="O30" s="1204"/>
      <c r="P30" s="1159"/>
      <c r="Q30" s="1401"/>
      <c r="R30" s="1401"/>
      <c r="S30" s="1402"/>
      <c r="T30" s="1404"/>
      <c r="U30" s="1401"/>
      <c r="V30" s="1401"/>
    </row>
    <row r="31" spans="1:43" s="1202" customFormat="1" ht="9" customHeight="1" x14ac:dyDescent="0.2">
      <c r="A31" s="1200"/>
      <c r="B31" s="1352"/>
      <c r="C31" s="1203" t="s">
        <v>62</v>
      </c>
      <c r="D31" s="1203"/>
      <c r="E31" s="1353"/>
      <c r="F31" s="1353">
        <v>162306</v>
      </c>
      <c r="G31" s="1353">
        <v>155729</v>
      </c>
      <c r="H31" s="1353">
        <v>6577</v>
      </c>
      <c r="I31" s="1354">
        <v>814.17565185513592</v>
      </c>
      <c r="J31" s="1354">
        <v>833.47621656852721</v>
      </c>
      <c r="K31" s="1354">
        <v>357.18041964421423</v>
      </c>
      <c r="L31" s="1354">
        <v>961.17813980998937</v>
      </c>
      <c r="M31" s="1354">
        <v>984.24105445999453</v>
      </c>
      <c r="N31" s="1354">
        <v>415.09867568800377</v>
      </c>
      <c r="O31" s="1204"/>
      <c r="P31" s="1159"/>
      <c r="Q31" s="1401"/>
      <c r="R31" s="1401"/>
      <c r="S31" s="1401"/>
      <c r="T31" s="1401"/>
      <c r="U31" s="1401"/>
      <c r="V31" s="1401"/>
    </row>
    <row r="32" spans="1:43" s="1361" customFormat="1" ht="9" customHeight="1" x14ac:dyDescent="0.2">
      <c r="A32" s="1358"/>
      <c r="B32" s="1359"/>
      <c r="C32" s="1203"/>
      <c r="D32" s="1355" t="s">
        <v>72</v>
      </c>
      <c r="E32" s="1356"/>
      <c r="F32" s="1356">
        <v>91537</v>
      </c>
      <c r="G32" s="1356">
        <v>89481</v>
      </c>
      <c r="H32" s="1356">
        <v>2056</v>
      </c>
      <c r="I32" s="1357">
        <v>899.28793864775218</v>
      </c>
      <c r="J32" s="1357">
        <v>910.48950939305882</v>
      </c>
      <c r="K32" s="1357">
        <v>411.77444066147825</v>
      </c>
      <c r="L32" s="1357">
        <v>1073.5979474966377</v>
      </c>
      <c r="M32" s="1357">
        <v>1087.5108164861842</v>
      </c>
      <c r="N32" s="1357">
        <v>468.08363326848286</v>
      </c>
      <c r="O32" s="1204"/>
      <c r="P32" s="1360"/>
      <c r="Q32" s="1405"/>
      <c r="R32" s="1405"/>
      <c r="S32" s="1405"/>
      <c r="T32" s="1405"/>
      <c r="U32" s="1405"/>
      <c r="V32" s="1405"/>
    </row>
    <row r="33" spans="1:22" s="1366" customFormat="1" ht="9" customHeight="1" x14ac:dyDescent="0.2">
      <c r="A33" s="1362"/>
      <c r="B33" s="1363"/>
      <c r="C33" s="1203"/>
      <c r="D33" s="1355" t="s">
        <v>71</v>
      </c>
      <c r="E33" s="1356"/>
      <c r="F33" s="1356">
        <v>70769</v>
      </c>
      <c r="G33" s="1356">
        <v>66248</v>
      </c>
      <c r="H33" s="1356">
        <v>4521</v>
      </c>
      <c r="I33" s="1357">
        <v>704.08615792225487</v>
      </c>
      <c r="J33" s="1357">
        <v>729.45456376041659</v>
      </c>
      <c r="K33" s="1357">
        <v>332.35287989382903</v>
      </c>
      <c r="L33" s="1357">
        <v>815.7674100241677</v>
      </c>
      <c r="M33" s="1357">
        <v>844.75485750513496</v>
      </c>
      <c r="N33" s="1357">
        <v>391.00288431762829</v>
      </c>
      <c r="O33" s="1364"/>
      <c r="P33" s="1365"/>
      <c r="Q33" s="1406"/>
      <c r="R33" s="1406"/>
      <c r="S33" s="1406"/>
      <c r="T33" s="1406"/>
      <c r="U33" s="1406"/>
      <c r="V33" s="1406"/>
    </row>
    <row r="34" spans="1:22" s="1366" customFormat="1" ht="9" customHeight="1" x14ac:dyDescent="0.2">
      <c r="A34" s="1362"/>
      <c r="B34" s="1363"/>
      <c r="C34" s="1203" t="s">
        <v>55</v>
      </c>
      <c r="D34" s="1203"/>
      <c r="E34" s="1353"/>
      <c r="F34" s="1353">
        <v>24881</v>
      </c>
      <c r="G34" s="1353">
        <v>23957</v>
      </c>
      <c r="H34" s="1353">
        <v>924</v>
      </c>
      <c r="I34" s="1354">
        <v>757.65290301836819</v>
      </c>
      <c r="J34" s="1354">
        <v>771.56351129106315</v>
      </c>
      <c r="K34" s="1354">
        <v>396.98575757575765</v>
      </c>
      <c r="L34" s="1354">
        <v>965.10291387001962</v>
      </c>
      <c r="M34" s="1354">
        <v>984.0358500646978</v>
      </c>
      <c r="N34" s="1354">
        <v>474.21941558441517</v>
      </c>
      <c r="O34" s="1364"/>
      <c r="P34" s="1365"/>
      <c r="Q34" s="1406"/>
      <c r="R34" s="1406"/>
      <c r="S34" s="1406"/>
      <c r="T34" s="1406"/>
      <c r="U34" s="1406"/>
      <c r="V34" s="1406"/>
    </row>
    <row r="35" spans="1:22" s="1366" customFormat="1" ht="9" customHeight="1" x14ac:dyDescent="0.2">
      <c r="A35" s="1362"/>
      <c r="B35" s="1363"/>
      <c r="C35" s="1203"/>
      <c r="D35" s="1355" t="s">
        <v>72</v>
      </c>
      <c r="E35" s="1356"/>
      <c r="F35" s="1356">
        <v>13793</v>
      </c>
      <c r="G35" s="1356">
        <v>13532</v>
      </c>
      <c r="H35" s="1356">
        <v>261</v>
      </c>
      <c r="I35" s="1357">
        <v>803.37539259044365</v>
      </c>
      <c r="J35" s="1357">
        <v>810.90843777712303</v>
      </c>
      <c r="K35" s="1357">
        <v>412.81153256704999</v>
      </c>
      <c r="L35" s="1357">
        <v>1073.3707409555591</v>
      </c>
      <c r="M35" s="1357">
        <v>1084.7451293230768</v>
      </c>
      <c r="N35" s="1357">
        <v>483.64574712643667</v>
      </c>
      <c r="O35" s="1364"/>
      <c r="P35" s="1365"/>
      <c r="Q35" s="1406"/>
      <c r="R35" s="1406"/>
      <c r="S35" s="1406"/>
      <c r="T35" s="1406"/>
      <c r="U35" s="1406"/>
      <c r="V35" s="1406"/>
    </row>
    <row r="36" spans="1:22" s="1366" customFormat="1" ht="9" customHeight="1" x14ac:dyDescent="0.2">
      <c r="A36" s="1362"/>
      <c r="B36" s="1363"/>
      <c r="C36" s="1203"/>
      <c r="D36" s="1355" t="s">
        <v>71</v>
      </c>
      <c r="E36" s="1356"/>
      <c r="F36" s="1356">
        <v>11088</v>
      </c>
      <c r="G36" s="1356">
        <v>10425</v>
      </c>
      <c r="H36" s="1356">
        <v>663</v>
      </c>
      <c r="I36" s="1357">
        <v>700.77607233044512</v>
      </c>
      <c r="J36" s="1357">
        <v>720.49247577937763</v>
      </c>
      <c r="K36" s="1357">
        <v>390.75570135746631</v>
      </c>
      <c r="L36" s="1357">
        <v>830.42234577922068</v>
      </c>
      <c r="M36" s="1357">
        <v>853.31182446043022</v>
      </c>
      <c r="N36" s="1357">
        <v>470.50859728506788</v>
      </c>
      <c r="O36" s="1364"/>
      <c r="P36" s="1365"/>
      <c r="Q36" s="1406"/>
      <c r="R36" s="1406"/>
      <c r="S36" s="1406"/>
      <c r="T36" s="1406"/>
      <c r="U36" s="1406"/>
      <c r="V36" s="1406"/>
    </row>
    <row r="37" spans="1:22" s="1366" customFormat="1" ht="9" customHeight="1" x14ac:dyDescent="0.2">
      <c r="A37" s="1362"/>
      <c r="B37" s="1363"/>
      <c r="C37" s="1203" t="s">
        <v>64</v>
      </c>
      <c r="D37" s="1203"/>
      <c r="E37" s="1353"/>
      <c r="F37" s="1353">
        <v>194768</v>
      </c>
      <c r="G37" s="1353">
        <v>187898</v>
      </c>
      <c r="H37" s="1353">
        <v>6870</v>
      </c>
      <c r="I37" s="1354">
        <v>730.16109689475934</v>
      </c>
      <c r="J37" s="1354">
        <v>743.71596674791374</v>
      </c>
      <c r="K37" s="1354">
        <v>359.42850072780323</v>
      </c>
      <c r="L37" s="1354">
        <v>864.37183618459881</v>
      </c>
      <c r="M37" s="1354">
        <v>880.48140496439498</v>
      </c>
      <c r="N37" s="1354">
        <v>423.7669228529835</v>
      </c>
      <c r="O37" s="1364"/>
      <c r="P37" s="1365"/>
      <c r="Q37" s="1406"/>
      <c r="R37" s="1406"/>
      <c r="S37" s="1406"/>
      <c r="T37" s="1406"/>
      <c r="U37" s="1406"/>
      <c r="V37" s="1406"/>
    </row>
    <row r="38" spans="1:22" s="1366" customFormat="1" ht="9" customHeight="1" x14ac:dyDescent="0.2">
      <c r="A38" s="1362"/>
      <c r="B38" s="1363"/>
      <c r="C38" s="1203"/>
      <c r="D38" s="1355" t="s">
        <v>72</v>
      </c>
      <c r="E38" s="1356"/>
      <c r="F38" s="1356">
        <v>102640</v>
      </c>
      <c r="G38" s="1356">
        <v>100059</v>
      </c>
      <c r="H38" s="1356">
        <v>2581</v>
      </c>
      <c r="I38" s="1357">
        <v>783.54205134451206</v>
      </c>
      <c r="J38" s="1357">
        <v>794.18426968088943</v>
      </c>
      <c r="K38" s="1357">
        <v>370.96951181712478</v>
      </c>
      <c r="L38" s="1357">
        <v>947.12436691347807</v>
      </c>
      <c r="M38" s="1357">
        <v>960.37716986976613</v>
      </c>
      <c r="N38" s="1357">
        <v>433.3459046881058</v>
      </c>
      <c r="O38" s="1364"/>
      <c r="P38" s="1365"/>
      <c r="Q38" s="1406"/>
      <c r="R38" s="1406"/>
      <c r="S38" s="1406"/>
      <c r="T38" s="1406"/>
      <c r="U38" s="1406"/>
      <c r="V38" s="1406"/>
    </row>
    <row r="39" spans="1:22" s="1366" customFormat="1" ht="9" customHeight="1" x14ac:dyDescent="0.2">
      <c r="A39" s="1362"/>
      <c r="B39" s="1363"/>
      <c r="C39" s="1203"/>
      <c r="D39" s="1355" t="s">
        <v>71</v>
      </c>
      <c r="E39" s="1356"/>
      <c r="F39" s="1356">
        <v>92128</v>
      </c>
      <c r="G39" s="1356">
        <v>87839</v>
      </c>
      <c r="H39" s="1356">
        <v>4289</v>
      </c>
      <c r="I39" s="1357">
        <v>670.68926243920737</v>
      </c>
      <c r="J39" s="1357">
        <v>686.22660640490267</v>
      </c>
      <c r="K39" s="1357">
        <v>352.48344369316823</v>
      </c>
      <c r="L39" s="1357">
        <v>772.17706636419314</v>
      </c>
      <c r="M39" s="1357">
        <v>789.4706883047387</v>
      </c>
      <c r="N39" s="1357">
        <v>418.00256003730556</v>
      </c>
      <c r="O39" s="1364"/>
      <c r="P39" s="1365"/>
      <c r="Q39" s="1406"/>
      <c r="R39" s="1406"/>
      <c r="S39" s="1406"/>
      <c r="T39" s="1406"/>
      <c r="U39" s="1406"/>
      <c r="V39" s="1406"/>
    </row>
    <row r="40" spans="1:22" s="1366" customFormat="1" ht="9" customHeight="1" x14ac:dyDescent="0.2">
      <c r="A40" s="1362"/>
      <c r="B40" s="1363"/>
      <c r="C40" s="1203" t="s">
        <v>66</v>
      </c>
      <c r="D40" s="1203"/>
      <c r="E40" s="1353"/>
      <c r="F40" s="1353">
        <v>16065</v>
      </c>
      <c r="G40" s="1353">
        <v>15344</v>
      </c>
      <c r="H40" s="1353">
        <v>721</v>
      </c>
      <c r="I40" s="1354">
        <v>692.82753937129735</v>
      </c>
      <c r="J40" s="1354">
        <v>708.22745568300127</v>
      </c>
      <c r="K40" s="1354">
        <v>365.09339805825215</v>
      </c>
      <c r="L40" s="1354">
        <v>819.84124307500883</v>
      </c>
      <c r="M40" s="1354">
        <v>838.85448057872952</v>
      </c>
      <c r="N40" s="1354">
        <v>415.21001386962502</v>
      </c>
      <c r="O40" s="1364"/>
      <c r="P40" s="1365"/>
      <c r="Q40" s="1406"/>
      <c r="R40" s="1406"/>
      <c r="S40" s="1406"/>
      <c r="T40" s="1406"/>
      <c r="U40" s="1406"/>
      <c r="V40" s="1406"/>
    </row>
    <row r="41" spans="1:22" s="1366" customFormat="1" ht="9" customHeight="1" x14ac:dyDescent="0.2">
      <c r="A41" s="1362"/>
      <c r="B41" s="1363"/>
      <c r="C41" s="1203"/>
      <c r="D41" s="1355" t="s">
        <v>72</v>
      </c>
      <c r="E41" s="1356"/>
      <c r="F41" s="1356">
        <v>7887</v>
      </c>
      <c r="G41" s="1356">
        <v>7627</v>
      </c>
      <c r="H41" s="1356">
        <v>260</v>
      </c>
      <c r="I41" s="1357">
        <v>733.6541156333227</v>
      </c>
      <c r="J41" s="1357">
        <v>745.28449062540767</v>
      </c>
      <c r="K41" s="1357">
        <v>392.48153846153872</v>
      </c>
      <c r="L41" s="1357">
        <v>881.16732344364164</v>
      </c>
      <c r="M41" s="1357">
        <v>895.96859184476318</v>
      </c>
      <c r="N41" s="1357">
        <v>446.97780769230803</v>
      </c>
      <c r="O41" s="1364"/>
      <c r="P41" s="1365"/>
      <c r="Q41" s="1406"/>
      <c r="R41" s="1406"/>
      <c r="S41" s="1406"/>
      <c r="T41" s="1406"/>
      <c r="U41" s="1406"/>
      <c r="V41" s="1406"/>
    </row>
    <row r="42" spans="1:22" s="1366" customFormat="1" ht="9" customHeight="1" x14ac:dyDescent="0.2">
      <c r="A42" s="1362"/>
      <c r="B42" s="1363"/>
      <c r="C42" s="1203"/>
      <c r="D42" s="1355" t="s">
        <v>71</v>
      </c>
      <c r="E42" s="1356"/>
      <c r="F42" s="1356">
        <v>8178</v>
      </c>
      <c r="G42" s="1356">
        <v>7717</v>
      </c>
      <c r="H42" s="1356">
        <v>461</v>
      </c>
      <c r="I42" s="1357">
        <v>653.45370628515991</v>
      </c>
      <c r="J42" s="1357">
        <v>671.60260075158703</v>
      </c>
      <c r="K42" s="1357">
        <v>349.64672451193093</v>
      </c>
      <c r="L42" s="1357">
        <v>760.69734531670213</v>
      </c>
      <c r="M42" s="1357">
        <v>782.40646624335886</v>
      </c>
      <c r="N42" s="1357">
        <v>397.29325379609514</v>
      </c>
      <c r="O42" s="1364"/>
      <c r="P42" s="1365"/>
      <c r="Q42" s="1406"/>
      <c r="R42" s="1406"/>
      <c r="S42" s="1406"/>
      <c r="T42" s="1406"/>
      <c r="U42" s="1406"/>
      <c r="V42" s="1406"/>
    </row>
    <row r="43" spans="1:22" s="1366" customFormat="1" ht="9" customHeight="1" x14ac:dyDescent="0.2">
      <c r="A43" s="1362"/>
      <c r="B43" s="1363"/>
      <c r="C43" s="1203" t="s">
        <v>75</v>
      </c>
      <c r="D43" s="1203"/>
      <c r="E43" s="1353"/>
      <c r="F43" s="1353">
        <v>30632</v>
      </c>
      <c r="G43" s="1353">
        <v>29237</v>
      </c>
      <c r="H43" s="1353">
        <v>1395</v>
      </c>
      <c r="I43" s="1354">
        <v>710.10550143640535</v>
      </c>
      <c r="J43" s="1354">
        <v>727.47418887027345</v>
      </c>
      <c r="K43" s="1354">
        <v>346.08520430107569</v>
      </c>
      <c r="L43" s="1354">
        <v>838.12079296160607</v>
      </c>
      <c r="M43" s="1354">
        <v>858.64990867735469</v>
      </c>
      <c r="N43" s="1354">
        <v>407.86290322580629</v>
      </c>
      <c r="O43" s="1364"/>
      <c r="P43" s="1365"/>
      <c r="Q43" s="1406"/>
      <c r="R43" s="1406"/>
      <c r="S43" s="1406"/>
      <c r="T43" s="1406"/>
      <c r="U43" s="1406"/>
      <c r="V43" s="1406"/>
    </row>
    <row r="44" spans="1:22" s="1366" customFormat="1" ht="9" customHeight="1" x14ac:dyDescent="0.2">
      <c r="A44" s="1362"/>
      <c r="B44" s="1363"/>
      <c r="C44" s="1203"/>
      <c r="D44" s="1355" t="s">
        <v>72</v>
      </c>
      <c r="E44" s="1356"/>
      <c r="F44" s="1356">
        <v>15483</v>
      </c>
      <c r="G44" s="1356">
        <v>15019</v>
      </c>
      <c r="H44" s="1356">
        <v>464</v>
      </c>
      <c r="I44" s="1357">
        <v>761.22492927727046</v>
      </c>
      <c r="J44" s="1357">
        <v>772.86065716758515</v>
      </c>
      <c r="K44" s="1357">
        <v>384.5934698275862</v>
      </c>
      <c r="L44" s="1357">
        <v>921.53247109732786</v>
      </c>
      <c r="M44" s="1357">
        <v>936.08932951594409</v>
      </c>
      <c r="N44" s="1357">
        <v>450.34829741379298</v>
      </c>
      <c r="O44" s="1364"/>
      <c r="P44" s="1365"/>
      <c r="Q44" s="1406"/>
      <c r="R44" s="1406"/>
      <c r="S44" s="1406"/>
      <c r="T44" s="1406"/>
      <c r="U44" s="1406"/>
      <c r="V44" s="1406"/>
    </row>
    <row r="45" spans="1:22" s="1366" customFormat="1" ht="9" customHeight="1" x14ac:dyDescent="0.2">
      <c r="A45" s="1362"/>
      <c r="B45" s="1363"/>
      <c r="C45" s="1203"/>
      <c r="D45" s="1355" t="s">
        <v>71</v>
      </c>
      <c r="E45" s="1356"/>
      <c r="F45" s="1356">
        <v>15149</v>
      </c>
      <c r="G45" s="1356">
        <v>14218</v>
      </c>
      <c r="H45" s="1356">
        <v>931</v>
      </c>
      <c r="I45" s="1357">
        <v>657.85900983563124</v>
      </c>
      <c r="J45" s="1357">
        <v>679.53078140385173</v>
      </c>
      <c r="K45" s="1357">
        <v>326.89311493018278</v>
      </c>
      <c r="L45" s="1357">
        <v>752.87008251369912</v>
      </c>
      <c r="M45" s="1357">
        <v>776.84778027851735</v>
      </c>
      <c r="N45" s="1357">
        <v>386.68865735767986</v>
      </c>
      <c r="O45" s="1364"/>
      <c r="P45" s="1365"/>
      <c r="Q45" s="1406"/>
      <c r="R45" s="1406"/>
      <c r="S45" s="1406"/>
      <c r="T45" s="1406"/>
      <c r="U45" s="1406"/>
      <c r="V45" s="1406"/>
    </row>
    <row r="46" spans="1:22" s="1366" customFormat="1" ht="9" customHeight="1" x14ac:dyDescent="0.2">
      <c r="A46" s="1362"/>
      <c r="B46" s="1363"/>
      <c r="C46" s="1203" t="s">
        <v>61</v>
      </c>
      <c r="D46" s="1203"/>
      <c r="E46" s="1353"/>
      <c r="F46" s="1353">
        <v>74681</v>
      </c>
      <c r="G46" s="1353">
        <v>69824</v>
      </c>
      <c r="H46" s="1353">
        <v>4857</v>
      </c>
      <c r="I46" s="1354">
        <v>771.78293702548035</v>
      </c>
      <c r="J46" s="1354">
        <v>802.07598060839052</v>
      </c>
      <c r="K46" s="1354">
        <v>336.29158945851475</v>
      </c>
      <c r="L46" s="1354">
        <v>929.84242029431539</v>
      </c>
      <c r="M46" s="1354">
        <v>966.99737783569731</v>
      </c>
      <c r="N46" s="1354">
        <v>395.70452542721785</v>
      </c>
      <c r="O46" s="1364"/>
      <c r="P46" s="1365"/>
      <c r="Q46" s="1406"/>
      <c r="R46" s="1406"/>
      <c r="S46" s="1406"/>
      <c r="T46" s="1406"/>
      <c r="U46" s="1406"/>
      <c r="V46" s="1406"/>
    </row>
    <row r="47" spans="1:22" s="1366" customFormat="1" ht="9" customHeight="1" x14ac:dyDescent="0.2">
      <c r="A47" s="1362"/>
      <c r="B47" s="1363"/>
      <c r="C47" s="1203"/>
      <c r="D47" s="1355" t="s">
        <v>72</v>
      </c>
      <c r="E47" s="1356"/>
      <c r="F47" s="1356">
        <v>37838</v>
      </c>
      <c r="G47" s="1356">
        <v>36360</v>
      </c>
      <c r="H47" s="1356">
        <v>1478</v>
      </c>
      <c r="I47" s="1357">
        <v>861.03354220624647</v>
      </c>
      <c r="J47" s="1357">
        <v>879.55271039603872</v>
      </c>
      <c r="K47" s="1357">
        <v>405.44696887686075</v>
      </c>
      <c r="L47" s="1357">
        <v>1065.4441001110024</v>
      </c>
      <c r="M47" s="1357">
        <v>1089.273781628166</v>
      </c>
      <c r="N47" s="1357">
        <v>479.21458728010822</v>
      </c>
      <c r="O47" s="1364"/>
      <c r="P47" s="1365"/>
      <c r="Q47" s="1406"/>
      <c r="R47" s="1406"/>
      <c r="S47" s="1406"/>
      <c r="T47" s="1406"/>
      <c r="U47" s="1406"/>
      <c r="V47" s="1406"/>
    </row>
    <row r="48" spans="1:22" s="1366" customFormat="1" ht="9" customHeight="1" x14ac:dyDescent="0.2">
      <c r="A48" s="1362"/>
      <c r="B48" s="1363"/>
      <c r="C48" s="1203"/>
      <c r="D48" s="1355" t="s">
        <v>71</v>
      </c>
      <c r="E48" s="1356"/>
      <c r="F48" s="1356">
        <v>36843</v>
      </c>
      <c r="G48" s="1356">
        <v>33464</v>
      </c>
      <c r="H48" s="1356">
        <v>3379</v>
      </c>
      <c r="I48" s="1357">
        <v>680.12198653747532</v>
      </c>
      <c r="J48" s="1357">
        <v>717.89435572555635</v>
      </c>
      <c r="K48" s="1357">
        <v>306.04250665877527</v>
      </c>
      <c r="L48" s="1357">
        <v>790.57861547647803</v>
      </c>
      <c r="M48" s="1357">
        <v>834.13908110207944</v>
      </c>
      <c r="N48" s="1357">
        <v>359.17659662622026</v>
      </c>
      <c r="O48" s="1364"/>
      <c r="P48" s="1365"/>
      <c r="Q48" s="1406"/>
      <c r="R48" s="1406"/>
      <c r="S48" s="1406"/>
      <c r="T48" s="1406"/>
      <c r="U48" s="1406"/>
      <c r="V48" s="1406"/>
    </row>
    <row r="49" spans="1:22" s="1366" customFormat="1" ht="9" customHeight="1" x14ac:dyDescent="0.2">
      <c r="A49" s="1362"/>
      <c r="B49" s="1363"/>
      <c r="C49" s="1203" t="s">
        <v>56</v>
      </c>
      <c r="D49" s="1203"/>
      <c r="E49" s="1353"/>
      <c r="F49" s="1353">
        <v>28680</v>
      </c>
      <c r="G49" s="1353">
        <v>27210</v>
      </c>
      <c r="H49" s="1353">
        <v>1470</v>
      </c>
      <c r="I49" s="1354">
        <v>772.81959414226105</v>
      </c>
      <c r="J49" s="1354">
        <v>796.54554832782264</v>
      </c>
      <c r="K49" s="1354">
        <v>333.64734013605482</v>
      </c>
      <c r="L49" s="1354">
        <v>927.17945990237024</v>
      </c>
      <c r="M49" s="1354">
        <v>956.12030429988749</v>
      </c>
      <c r="N49" s="1354">
        <v>391.47852380952401</v>
      </c>
      <c r="O49" s="1364"/>
      <c r="P49" s="1365"/>
      <c r="Q49" s="1406"/>
      <c r="R49" s="1406"/>
      <c r="S49" s="1406"/>
      <c r="T49" s="1406"/>
      <c r="U49" s="1406"/>
      <c r="V49" s="1406"/>
    </row>
    <row r="50" spans="1:22" s="1366" customFormat="1" ht="9" customHeight="1" x14ac:dyDescent="0.2">
      <c r="A50" s="1362"/>
      <c r="B50" s="1363"/>
      <c r="C50" s="1203"/>
      <c r="D50" s="1355" t="s">
        <v>72</v>
      </c>
      <c r="E50" s="1356"/>
      <c r="F50" s="1356">
        <v>15162</v>
      </c>
      <c r="G50" s="1356">
        <v>14704</v>
      </c>
      <c r="H50" s="1356">
        <v>458</v>
      </c>
      <c r="I50" s="1357">
        <v>842.50090093654762</v>
      </c>
      <c r="J50" s="1357">
        <v>856.7754672198032</v>
      </c>
      <c r="K50" s="1357">
        <v>384.21875545851509</v>
      </c>
      <c r="L50" s="1357">
        <v>1023.8436354042937</v>
      </c>
      <c r="M50" s="1357">
        <v>1041.9330250272135</v>
      </c>
      <c r="N50" s="1357">
        <v>443.08733624454135</v>
      </c>
      <c r="O50" s="1364"/>
      <c r="P50" s="1365"/>
      <c r="Q50" s="1406"/>
      <c r="R50" s="1406"/>
      <c r="S50" s="1406"/>
      <c r="T50" s="1406"/>
      <c r="U50" s="1406"/>
      <c r="V50" s="1406"/>
    </row>
    <row r="51" spans="1:22" s="1366" customFormat="1" ht="9" customHeight="1" x14ac:dyDescent="0.2">
      <c r="A51" s="1362"/>
      <c r="B51" s="1363"/>
      <c r="C51" s="1203"/>
      <c r="D51" s="1355" t="s">
        <v>71</v>
      </c>
      <c r="E51" s="1356"/>
      <c r="F51" s="1356">
        <v>13518</v>
      </c>
      <c r="G51" s="1356">
        <v>12506</v>
      </c>
      <c r="H51" s="1356">
        <v>1012</v>
      </c>
      <c r="I51" s="1357">
        <v>694.66395176801393</v>
      </c>
      <c r="J51" s="1357">
        <v>725.72988165680454</v>
      </c>
      <c r="K51" s="1357">
        <v>310.76027667984209</v>
      </c>
      <c r="L51" s="1357">
        <v>818.75941041573833</v>
      </c>
      <c r="M51" s="1357">
        <v>855.22551415320834</v>
      </c>
      <c r="N51" s="1357">
        <v>368.12196640316193</v>
      </c>
      <c r="O51" s="1364"/>
      <c r="P51" s="1365"/>
      <c r="Q51" s="1406"/>
      <c r="R51" s="1406"/>
      <c r="S51" s="1406"/>
      <c r="T51" s="1406"/>
      <c r="U51" s="1406"/>
      <c r="V51" s="1406"/>
    </row>
    <row r="52" spans="1:22" s="1366" customFormat="1" ht="9" customHeight="1" x14ac:dyDescent="0.2">
      <c r="A52" s="1362"/>
      <c r="B52" s="1363"/>
      <c r="C52" s="1203" t="s">
        <v>74</v>
      </c>
      <c r="D52" s="1203"/>
      <c r="E52" s="1353"/>
      <c r="F52" s="1353">
        <v>100525</v>
      </c>
      <c r="G52" s="1353">
        <v>92811</v>
      </c>
      <c r="H52" s="1353">
        <v>7714</v>
      </c>
      <c r="I52" s="1354">
        <v>746.99946331758724</v>
      </c>
      <c r="J52" s="1354">
        <v>781.1246957795986</v>
      </c>
      <c r="K52" s="1354">
        <v>336.42168913663403</v>
      </c>
      <c r="L52" s="1354">
        <v>886.90252365083541</v>
      </c>
      <c r="M52" s="1354">
        <v>926.12862527072207</v>
      </c>
      <c r="N52" s="1354">
        <v>414.95363624578647</v>
      </c>
      <c r="O52" s="1364"/>
      <c r="P52" s="1365"/>
      <c r="Q52" s="1406"/>
      <c r="R52" s="1406"/>
      <c r="S52" s="1406"/>
      <c r="T52" s="1406"/>
      <c r="U52" s="1406"/>
      <c r="V52" s="1406"/>
    </row>
    <row r="53" spans="1:22" s="1366" customFormat="1" ht="9" customHeight="1" x14ac:dyDescent="0.2">
      <c r="A53" s="1367"/>
      <c r="B53" s="1368"/>
      <c r="C53" s="1203"/>
      <c r="D53" s="1355" t="s">
        <v>72</v>
      </c>
      <c r="E53" s="1356"/>
      <c r="F53" s="1356">
        <v>49477</v>
      </c>
      <c r="G53" s="1356">
        <v>46475</v>
      </c>
      <c r="H53" s="1356">
        <v>3002</v>
      </c>
      <c r="I53" s="1357">
        <v>798.62888008569792</v>
      </c>
      <c r="J53" s="1357">
        <v>827.4963500806823</v>
      </c>
      <c r="K53" s="1357">
        <v>351.72159560293045</v>
      </c>
      <c r="L53" s="1357">
        <v>961.94886250178001</v>
      </c>
      <c r="M53" s="1357">
        <v>995.89637805272787</v>
      </c>
      <c r="N53" s="1357">
        <v>436.39563624250417</v>
      </c>
      <c r="O53" s="1364"/>
      <c r="P53" s="1365"/>
      <c r="Q53" s="1406"/>
      <c r="R53" s="1406"/>
      <c r="S53" s="1406"/>
      <c r="T53" s="1406"/>
      <c r="U53" s="1406"/>
      <c r="V53" s="1406"/>
    </row>
    <row r="54" spans="1:22" s="1366" customFormat="1" ht="9" customHeight="1" x14ac:dyDescent="0.2">
      <c r="A54" s="1367"/>
      <c r="B54" s="1368"/>
      <c r="C54" s="1203"/>
      <c r="D54" s="1355" t="s">
        <v>71</v>
      </c>
      <c r="E54" s="1356"/>
      <c r="F54" s="1356">
        <v>51048</v>
      </c>
      <c r="G54" s="1356">
        <v>46336</v>
      </c>
      <c r="H54" s="1356">
        <v>4712</v>
      </c>
      <c r="I54" s="1357">
        <v>696.95893962544369</v>
      </c>
      <c r="J54" s="1357">
        <v>734.61393452175173</v>
      </c>
      <c r="K54" s="1357">
        <v>326.67416808149312</v>
      </c>
      <c r="L54" s="1357">
        <v>814.16573264378883</v>
      </c>
      <c r="M54" s="1357">
        <v>856.15158127589643</v>
      </c>
      <c r="N54" s="1357">
        <v>401.29300721562015</v>
      </c>
      <c r="O54" s="1364"/>
      <c r="P54" s="1365"/>
      <c r="Q54" s="1406"/>
      <c r="R54" s="1406"/>
      <c r="S54" s="1406"/>
      <c r="T54" s="1406"/>
      <c r="U54" s="1406"/>
      <c r="V54" s="1406"/>
    </row>
    <row r="55" spans="1:22" s="1366" customFormat="1" ht="9" customHeight="1" x14ac:dyDescent="0.2">
      <c r="A55" s="1367"/>
      <c r="B55" s="1368"/>
      <c r="C55" s="1203" t="s">
        <v>76</v>
      </c>
      <c r="D55" s="1203"/>
      <c r="E55" s="1353"/>
      <c r="F55" s="1353">
        <v>22815</v>
      </c>
      <c r="G55" s="1353">
        <v>21857</v>
      </c>
      <c r="H55" s="1353">
        <v>958</v>
      </c>
      <c r="I55" s="1354">
        <v>689.60236072758778</v>
      </c>
      <c r="J55" s="1354">
        <v>704.54793201262908</v>
      </c>
      <c r="K55" s="1354">
        <v>348.61556367432161</v>
      </c>
      <c r="L55" s="1354">
        <v>819.23619767696835</v>
      </c>
      <c r="M55" s="1354">
        <v>837.53411675893426</v>
      </c>
      <c r="N55" s="1354">
        <v>401.76478079331935</v>
      </c>
      <c r="O55" s="1364"/>
      <c r="P55" s="1365"/>
      <c r="Q55" s="1406"/>
      <c r="R55" s="1406"/>
      <c r="S55" s="1406"/>
      <c r="T55" s="1406"/>
      <c r="U55" s="1406"/>
      <c r="V55" s="1406"/>
    </row>
    <row r="56" spans="1:22" s="1366" customFormat="1" ht="9" customHeight="1" x14ac:dyDescent="0.2">
      <c r="A56" s="1367"/>
      <c r="B56" s="1368"/>
      <c r="C56" s="1203"/>
      <c r="D56" s="1355" t="s">
        <v>72</v>
      </c>
      <c r="E56" s="1356"/>
      <c r="F56" s="1356">
        <v>11356</v>
      </c>
      <c r="G56" s="1356">
        <v>11025</v>
      </c>
      <c r="H56" s="1356">
        <v>331</v>
      </c>
      <c r="I56" s="1357">
        <v>728.05612803804024</v>
      </c>
      <c r="J56" s="1357">
        <v>738.46530068027516</v>
      </c>
      <c r="K56" s="1357">
        <v>381.34577039274939</v>
      </c>
      <c r="L56" s="1357">
        <v>897.37043148996281</v>
      </c>
      <c r="M56" s="1357">
        <v>911.29542131519645</v>
      </c>
      <c r="N56" s="1357">
        <v>433.55468277945624</v>
      </c>
      <c r="O56" s="1364"/>
      <c r="P56" s="1365"/>
      <c r="Q56" s="1406"/>
      <c r="R56" s="1406"/>
      <c r="S56" s="1406"/>
      <c r="T56" s="1406"/>
      <c r="U56" s="1406"/>
      <c r="V56" s="1406"/>
    </row>
    <row r="57" spans="1:22" s="1366" customFormat="1" ht="9" customHeight="1" x14ac:dyDescent="0.2">
      <c r="A57" s="1367"/>
      <c r="B57" s="1368"/>
      <c r="C57" s="1203"/>
      <c r="D57" s="1355" t="s">
        <v>71</v>
      </c>
      <c r="E57" s="1356"/>
      <c r="F57" s="1356">
        <v>11459</v>
      </c>
      <c r="G57" s="1356">
        <v>10832</v>
      </c>
      <c r="H57" s="1356">
        <v>627</v>
      </c>
      <c r="I57" s="1357">
        <v>651.49423771707563</v>
      </c>
      <c r="J57" s="1357">
        <v>670.02623799852233</v>
      </c>
      <c r="K57" s="1357">
        <v>331.3369377990432</v>
      </c>
      <c r="L57" s="1357">
        <v>741.8042787328709</v>
      </c>
      <c r="M57" s="1357">
        <v>762.45856443869889</v>
      </c>
      <c r="N57" s="1357">
        <v>384.9825518341309</v>
      </c>
      <c r="O57" s="1364"/>
      <c r="P57" s="1365"/>
      <c r="Q57" s="1406"/>
      <c r="R57" s="1406"/>
      <c r="S57" s="1406"/>
      <c r="T57" s="1406"/>
      <c r="U57" s="1406"/>
      <c r="V57" s="1406"/>
    </row>
    <row r="58" spans="1:22" s="1366" customFormat="1" ht="9" customHeight="1" x14ac:dyDescent="0.2">
      <c r="A58" s="1367"/>
      <c r="B58" s="1368"/>
      <c r="C58" s="1203" t="s">
        <v>60</v>
      </c>
      <c r="D58" s="1203"/>
      <c r="E58" s="1353"/>
      <c r="F58" s="1353">
        <v>102731</v>
      </c>
      <c r="G58" s="1353">
        <v>98345</v>
      </c>
      <c r="H58" s="1353">
        <v>4386</v>
      </c>
      <c r="I58" s="1354">
        <v>781.09656997401225</v>
      </c>
      <c r="J58" s="1354">
        <v>799.94521429661347</v>
      </c>
      <c r="K58" s="1354">
        <v>358.46320793433648</v>
      </c>
      <c r="L58" s="1354">
        <v>936.27835784718525</v>
      </c>
      <c r="M58" s="1354">
        <v>959.40339935939983</v>
      </c>
      <c r="N58" s="1354">
        <v>417.75756269949784</v>
      </c>
      <c r="O58" s="1364"/>
      <c r="P58" s="1365"/>
      <c r="Q58" s="1406"/>
      <c r="R58" s="1406"/>
      <c r="S58" s="1406"/>
      <c r="T58" s="1406"/>
      <c r="U58" s="1406"/>
      <c r="V58" s="1406"/>
    </row>
    <row r="59" spans="1:22" s="1366" customFormat="1" ht="9" customHeight="1" x14ac:dyDescent="0.2">
      <c r="A59" s="1367"/>
      <c r="B59" s="1368"/>
      <c r="C59" s="1203"/>
      <c r="D59" s="1355" t="s">
        <v>72</v>
      </c>
      <c r="E59" s="1356"/>
      <c r="F59" s="1356">
        <v>55830</v>
      </c>
      <c r="G59" s="1356">
        <v>54441</v>
      </c>
      <c r="H59" s="1356">
        <v>1389</v>
      </c>
      <c r="I59" s="1357">
        <v>864.88751209027885</v>
      </c>
      <c r="J59" s="1357">
        <v>876.7564188754809</v>
      </c>
      <c r="K59" s="1357">
        <v>399.69301655867554</v>
      </c>
      <c r="L59" s="1357">
        <v>1053.6212183413995</v>
      </c>
      <c r="M59" s="1357">
        <v>1068.8772733785304</v>
      </c>
      <c r="N59" s="1357">
        <v>455.66953203743697</v>
      </c>
      <c r="O59" s="1364"/>
      <c r="P59" s="1365"/>
      <c r="Q59" s="1406"/>
      <c r="R59" s="1406"/>
      <c r="S59" s="1406"/>
      <c r="T59" s="1406"/>
      <c r="U59" s="1406"/>
      <c r="V59" s="1406"/>
    </row>
    <row r="60" spans="1:22" s="1366" customFormat="1" ht="9" customHeight="1" x14ac:dyDescent="0.2">
      <c r="A60" s="1367"/>
      <c r="B60" s="1368"/>
      <c r="C60" s="1203"/>
      <c r="D60" s="1355" t="s">
        <v>71</v>
      </c>
      <c r="E60" s="1356"/>
      <c r="F60" s="1356">
        <v>46901</v>
      </c>
      <c r="G60" s="1356">
        <v>43904</v>
      </c>
      <c r="H60" s="1356">
        <v>2997</v>
      </c>
      <c r="I60" s="1357">
        <v>681.35353041513167</v>
      </c>
      <c r="J60" s="1357">
        <v>704.6992506377477</v>
      </c>
      <c r="K60" s="1357">
        <v>339.35469803136476</v>
      </c>
      <c r="L60" s="1357">
        <v>796.59579454595189</v>
      </c>
      <c r="M60" s="1357">
        <v>823.65569583637705</v>
      </c>
      <c r="N60" s="1357">
        <v>400.18675008341677</v>
      </c>
      <c r="O60" s="1364"/>
      <c r="P60" s="1365"/>
      <c r="Q60" s="1406"/>
      <c r="R60" s="1406"/>
      <c r="S60" s="1406"/>
      <c r="T60" s="1406"/>
      <c r="U60" s="1406"/>
      <c r="V60" s="1406"/>
    </row>
    <row r="61" spans="1:22" s="1366" customFormat="1" ht="9" customHeight="1" x14ac:dyDescent="0.2">
      <c r="A61" s="1367"/>
      <c r="B61" s="1368"/>
      <c r="C61" s="1203" t="s">
        <v>59</v>
      </c>
      <c r="D61" s="1203"/>
      <c r="E61" s="1353"/>
      <c r="F61" s="1353">
        <v>629484</v>
      </c>
      <c r="G61" s="1353">
        <v>573392</v>
      </c>
      <c r="H61" s="1353">
        <v>56092</v>
      </c>
      <c r="I61" s="1354">
        <v>1081.2196652337043</v>
      </c>
      <c r="J61" s="1354">
        <v>1151.6359564660811</v>
      </c>
      <c r="K61" s="1354">
        <v>361.39976110675377</v>
      </c>
      <c r="L61" s="1354">
        <v>1305.0987430022078</v>
      </c>
      <c r="M61" s="1354">
        <v>1391.1672518277026</v>
      </c>
      <c r="N61" s="1354">
        <v>425.27640804392723</v>
      </c>
      <c r="O61" s="1364"/>
      <c r="P61" s="1365"/>
      <c r="Q61" s="1406"/>
      <c r="R61" s="1406"/>
      <c r="S61" s="1406"/>
      <c r="T61" s="1406"/>
      <c r="U61" s="1406"/>
      <c r="V61" s="1406"/>
    </row>
    <row r="62" spans="1:22" s="1366" customFormat="1" ht="9" customHeight="1" x14ac:dyDescent="0.2">
      <c r="A62" s="1367"/>
      <c r="B62" s="1368"/>
      <c r="C62" s="1203"/>
      <c r="D62" s="1355" t="s">
        <v>72</v>
      </c>
      <c r="E62" s="1356"/>
      <c r="F62" s="1356">
        <v>319758</v>
      </c>
      <c r="G62" s="1356">
        <v>303880</v>
      </c>
      <c r="H62" s="1356">
        <v>15878</v>
      </c>
      <c r="I62" s="1357">
        <v>1211.7745142889478</v>
      </c>
      <c r="J62" s="1357">
        <v>1251.6537059694899</v>
      </c>
      <c r="K62" s="1357">
        <v>448.54937460637228</v>
      </c>
      <c r="L62" s="1357">
        <v>1481.4593003146322</v>
      </c>
      <c r="M62" s="1357">
        <v>1530.8532251875956</v>
      </c>
      <c r="N62" s="1357">
        <v>536.13710039047851</v>
      </c>
      <c r="O62" s="1364"/>
      <c r="P62" s="1365"/>
      <c r="Q62" s="1406"/>
      <c r="R62" s="1406"/>
      <c r="S62" s="1406"/>
      <c r="T62" s="1406"/>
      <c r="U62" s="1406"/>
      <c r="V62" s="1406"/>
    </row>
    <row r="63" spans="1:22" s="1366" customFormat="1" ht="9" customHeight="1" x14ac:dyDescent="0.2">
      <c r="A63" s="1367"/>
      <c r="B63" s="1368"/>
      <c r="C63" s="1203"/>
      <c r="D63" s="1355" t="s">
        <v>71</v>
      </c>
      <c r="E63" s="1356"/>
      <c r="F63" s="1356">
        <v>309726</v>
      </c>
      <c r="G63" s="1356">
        <v>269512</v>
      </c>
      <c r="H63" s="1356">
        <v>40214</v>
      </c>
      <c r="I63" s="1357">
        <v>946.4361552146205</v>
      </c>
      <c r="J63" s="1357">
        <v>1038.8640067232482</v>
      </c>
      <c r="K63" s="1357">
        <v>326.98981523847368</v>
      </c>
      <c r="L63" s="1357">
        <v>1123.0258815533693</v>
      </c>
      <c r="M63" s="1357">
        <v>1233.6686113791413</v>
      </c>
      <c r="N63" s="1357">
        <v>381.50443626597553</v>
      </c>
      <c r="O63" s="1364"/>
      <c r="P63" s="1365"/>
      <c r="Q63" s="1406"/>
      <c r="R63" s="1406"/>
      <c r="S63" s="1406"/>
      <c r="T63" s="1406"/>
      <c r="U63" s="1406"/>
      <c r="V63" s="1406"/>
    </row>
    <row r="64" spans="1:22" s="1366" customFormat="1" ht="9" customHeight="1" x14ac:dyDescent="0.2">
      <c r="A64" s="1367"/>
      <c r="B64" s="1368"/>
      <c r="C64" s="1203" t="s">
        <v>57</v>
      </c>
      <c r="D64" s="1203"/>
      <c r="E64" s="1353"/>
      <c r="F64" s="1353">
        <v>16338</v>
      </c>
      <c r="G64" s="1353">
        <v>15690</v>
      </c>
      <c r="H64" s="1353">
        <v>648</v>
      </c>
      <c r="I64" s="1354">
        <v>739.27639735586024</v>
      </c>
      <c r="J64" s="1354">
        <v>755.70994773741256</v>
      </c>
      <c r="K64" s="1354">
        <v>341.37145061728432</v>
      </c>
      <c r="L64" s="1354">
        <v>881.87531215570584</v>
      </c>
      <c r="M64" s="1354">
        <v>901.87015678776709</v>
      </c>
      <c r="N64" s="1354">
        <v>397.74087962962989</v>
      </c>
      <c r="O64" s="1364"/>
      <c r="P64" s="1365"/>
      <c r="Q64" s="1406"/>
      <c r="R64" s="1406"/>
      <c r="S64" s="1406"/>
      <c r="T64" s="1406"/>
      <c r="U64" s="1406"/>
      <c r="V64" s="1406"/>
    </row>
    <row r="65" spans="1:22" s="1371" customFormat="1" ht="9" customHeight="1" x14ac:dyDescent="0.2">
      <c r="A65" s="1369"/>
      <c r="B65" s="1370"/>
      <c r="C65" s="1203"/>
      <c r="D65" s="1355" t="s">
        <v>72</v>
      </c>
      <c r="E65" s="1356"/>
      <c r="F65" s="1356">
        <v>8323</v>
      </c>
      <c r="G65" s="1356">
        <v>8095</v>
      </c>
      <c r="H65" s="1356">
        <v>228</v>
      </c>
      <c r="I65" s="1357">
        <v>808.34782410188404</v>
      </c>
      <c r="J65" s="1357">
        <v>820.8007276096364</v>
      </c>
      <c r="K65" s="1357">
        <v>366.21513157894742</v>
      </c>
      <c r="L65" s="1357">
        <v>982.71997116424166</v>
      </c>
      <c r="M65" s="1357">
        <v>998.61412600370602</v>
      </c>
      <c r="N65" s="1357">
        <v>418.40776315789464</v>
      </c>
      <c r="O65" s="1364"/>
      <c r="P65" s="1365"/>
      <c r="Q65" s="1407"/>
      <c r="R65" s="1407"/>
      <c r="S65" s="1407"/>
      <c r="T65" s="1407"/>
      <c r="U65" s="1407"/>
      <c r="V65" s="1407"/>
    </row>
    <row r="66" spans="1:22" s="1374" customFormat="1" ht="9" customHeight="1" x14ac:dyDescent="0.2">
      <c r="A66" s="1372"/>
      <c r="B66" s="1373"/>
      <c r="C66" s="1203"/>
      <c r="D66" s="1355" t="s">
        <v>71</v>
      </c>
      <c r="E66" s="1356"/>
      <c r="F66" s="1356">
        <v>8015</v>
      </c>
      <c r="G66" s="1356">
        <v>7595</v>
      </c>
      <c r="H66" s="1356">
        <v>420</v>
      </c>
      <c r="I66" s="1357">
        <v>667.5506974422949</v>
      </c>
      <c r="J66" s="1357">
        <v>686.33406056616207</v>
      </c>
      <c r="K66" s="1357">
        <v>327.8848809523808</v>
      </c>
      <c r="L66" s="1357">
        <v>777.155399875233</v>
      </c>
      <c r="M66" s="1357">
        <v>798.75726267281243</v>
      </c>
      <c r="N66" s="1357">
        <v>386.52171428571415</v>
      </c>
      <c r="O66" s="1364"/>
      <c r="P66" s="1365"/>
      <c r="Q66" s="1416"/>
      <c r="R66" s="1416"/>
      <c r="S66" s="1416"/>
      <c r="T66" s="1416"/>
      <c r="U66" s="1416"/>
      <c r="V66" s="1416"/>
    </row>
    <row r="67" spans="1:22" s="1374" customFormat="1" ht="9" customHeight="1" x14ac:dyDescent="0.2">
      <c r="A67" s="1372"/>
      <c r="B67" s="1372"/>
      <c r="C67" s="1203" t="s">
        <v>63</v>
      </c>
      <c r="D67" s="1203"/>
      <c r="E67" s="1353"/>
      <c r="F67" s="1353">
        <v>412276</v>
      </c>
      <c r="G67" s="1353">
        <v>380871</v>
      </c>
      <c r="H67" s="1353">
        <v>31405</v>
      </c>
      <c r="I67" s="1354">
        <v>837.7421780312128</v>
      </c>
      <c r="J67" s="1354">
        <v>879.09111754372998</v>
      </c>
      <c r="K67" s="1354">
        <v>336.27387868173656</v>
      </c>
      <c r="L67" s="1354">
        <v>998.71803185243732</v>
      </c>
      <c r="M67" s="1354">
        <v>1048.6732860207417</v>
      </c>
      <c r="N67" s="1354">
        <v>392.87477089635377</v>
      </c>
      <c r="O67" s="1364"/>
      <c r="P67" s="1365"/>
      <c r="Q67" s="1416"/>
      <c r="R67" s="1416"/>
      <c r="S67" s="1416"/>
      <c r="T67" s="1416"/>
      <c r="U67" s="1416"/>
      <c r="V67" s="1416"/>
    </row>
    <row r="68" spans="1:22" s="1374" customFormat="1" ht="9" customHeight="1" x14ac:dyDescent="0.2">
      <c r="A68" s="1372"/>
      <c r="B68" s="1372"/>
      <c r="C68" s="1203"/>
      <c r="D68" s="1355" t="s">
        <v>72</v>
      </c>
      <c r="E68" s="1356"/>
      <c r="F68" s="1356">
        <v>219537</v>
      </c>
      <c r="G68" s="1356">
        <v>210702</v>
      </c>
      <c r="H68" s="1356">
        <v>8835</v>
      </c>
      <c r="I68" s="1357">
        <v>925.03057393514894</v>
      </c>
      <c r="J68" s="1357">
        <v>946.71026549344163</v>
      </c>
      <c r="K68" s="1357">
        <v>408.00121675155492</v>
      </c>
      <c r="L68" s="1357">
        <v>1120.7573495128213</v>
      </c>
      <c r="M68" s="1357">
        <v>1147.6282991143996</v>
      </c>
      <c r="N68" s="1357">
        <v>479.92397962648499</v>
      </c>
      <c r="O68" s="1364"/>
      <c r="P68" s="1365"/>
      <c r="Q68" s="1416"/>
      <c r="R68" s="1416"/>
      <c r="S68" s="1416"/>
      <c r="T68" s="1416"/>
      <c r="U68" s="1416"/>
      <c r="V68" s="1416"/>
    </row>
    <row r="69" spans="1:22" s="1374" customFormat="1" ht="9" customHeight="1" x14ac:dyDescent="0.2">
      <c r="A69" s="1372"/>
      <c r="B69" s="1372"/>
      <c r="C69" s="1203"/>
      <c r="D69" s="1355" t="s">
        <v>71</v>
      </c>
      <c r="E69" s="1356"/>
      <c r="F69" s="1356">
        <v>192739</v>
      </c>
      <c r="G69" s="1356">
        <v>170169</v>
      </c>
      <c r="H69" s="1356">
        <v>22570</v>
      </c>
      <c r="I69" s="1357">
        <v>738.3173985545227</v>
      </c>
      <c r="J69" s="1357">
        <v>795.36558756294016</v>
      </c>
      <c r="K69" s="1357">
        <v>308.19629641116649</v>
      </c>
      <c r="L69" s="1357">
        <v>859.71064008840335</v>
      </c>
      <c r="M69" s="1357">
        <v>926.14791906870892</v>
      </c>
      <c r="N69" s="1357">
        <v>358.79946034558913</v>
      </c>
      <c r="O69" s="1364"/>
      <c r="P69" s="1365"/>
      <c r="Q69" s="1416"/>
      <c r="R69" s="1416"/>
      <c r="S69" s="1416"/>
      <c r="T69" s="1416"/>
      <c r="U69" s="1416"/>
      <c r="V69" s="1416"/>
    </row>
    <row r="70" spans="1:22" s="1202" customFormat="1" ht="9" customHeight="1" x14ac:dyDescent="0.2">
      <c r="A70" s="1200"/>
      <c r="B70" s="1352"/>
      <c r="C70" s="1203" t="s">
        <v>79</v>
      </c>
      <c r="D70" s="1203"/>
      <c r="E70" s="1353"/>
      <c r="F70" s="1353">
        <v>76011</v>
      </c>
      <c r="G70" s="1353">
        <v>72450</v>
      </c>
      <c r="H70" s="1353">
        <v>3561</v>
      </c>
      <c r="I70" s="1354">
        <v>773.89367183697937</v>
      </c>
      <c r="J70" s="1354">
        <v>793.64357515528229</v>
      </c>
      <c r="K70" s="1354">
        <v>372.07381915192292</v>
      </c>
      <c r="L70" s="1354">
        <v>932.73923787345598</v>
      </c>
      <c r="M70" s="1354">
        <v>957.2148576949578</v>
      </c>
      <c r="N70" s="1354">
        <v>434.77275203594553</v>
      </c>
      <c r="O70" s="1204"/>
      <c r="P70" s="1159"/>
      <c r="Q70" s="1401"/>
      <c r="R70" s="1401"/>
      <c r="S70" s="1401"/>
      <c r="T70" s="1401"/>
      <c r="U70" s="1401"/>
      <c r="V70" s="1401"/>
    </row>
    <row r="71" spans="1:22" s="1202" customFormat="1" ht="9" customHeight="1" x14ac:dyDescent="0.2">
      <c r="A71" s="1200"/>
      <c r="B71" s="1352"/>
      <c r="C71" s="1203"/>
      <c r="D71" s="1355" t="s">
        <v>72</v>
      </c>
      <c r="E71" s="1356"/>
      <c r="F71" s="1356">
        <v>39865</v>
      </c>
      <c r="G71" s="1356">
        <v>38711</v>
      </c>
      <c r="H71" s="1356">
        <v>1154</v>
      </c>
      <c r="I71" s="1357">
        <v>840.50625360591675</v>
      </c>
      <c r="J71" s="1357">
        <v>853.40156389655886</v>
      </c>
      <c r="K71" s="1357">
        <v>407.93228769497375</v>
      </c>
      <c r="L71" s="1357">
        <v>1039.0142995108424</v>
      </c>
      <c r="M71" s="1357">
        <v>1055.871823254369</v>
      </c>
      <c r="N71" s="1357">
        <v>473.52764298093643</v>
      </c>
      <c r="O71" s="1204"/>
      <c r="P71" s="1159"/>
      <c r="Q71" s="1401"/>
      <c r="R71" s="1401"/>
      <c r="S71" s="1401"/>
      <c r="T71" s="1401"/>
      <c r="U71" s="1401"/>
      <c r="V71" s="1401"/>
    </row>
    <row r="72" spans="1:22" s="1202" customFormat="1" ht="9" customHeight="1" x14ac:dyDescent="0.2">
      <c r="A72" s="1200"/>
      <c r="B72" s="1352"/>
      <c r="C72" s="1203"/>
      <c r="D72" s="1355" t="s">
        <v>71</v>
      </c>
      <c r="E72" s="1356"/>
      <c r="F72" s="1356">
        <v>36146</v>
      </c>
      <c r="G72" s="1356">
        <v>33739</v>
      </c>
      <c r="H72" s="1356">
        <v>2407</v>
      </c>
      <c r="I72" s="1357">
        <v>700.42743567752711</v>
      </c>
      <c r="J72" s="1357">
        <v>725.07925783217877</v>
      </c>
      <c r="K72" s="1357">
        <v>354.88201495637776</v>
      </c>
      <c r="L72" s="1357">
        <v>815.52971725779037</v>
      </c>
      <c r="M72" s="1357">
        <v>844.01915557662835</v>
      </c>
      <c r="N72" s="1357">
        <v>416.19230162027418</v>
      </c>
      <c r="O72" s="1375"/>
      <c r="P72" s="1159"/>
      <c r="Q72" s="1401"/>
      <c r="R72" s="1401"/>
      <c r="S72" s="1401"/>
      <c r="T72" s="1401"/>
      <c r="U72" s="1401"/>
      <c r="V72" s="1401"/>
    </row>
    <row r="73" spans="1:22" s="1377" customFormat="1" ht="9" customHeight="1" x14ac:dyDescent="0.2">
      <c r="A73" s="1376"/>
      <c r="B73" s="1376"/>
      <c r="C73" s="1203" t="s">
        <v>58</v>
      </c>
      <c r="D73" s="1203"/>
      <c r="E73" s="1353"/>
      <c r="F73" s="1353">
        <v>114822</v>
      </c>
      <c r="G73" s="1353">
        <v>105954</v>
      </c>
      <c r="H73" s="1353">
        <v>8868</v>
      </c>
      <c r="I73" s="1354">
        <v>911.0694462733652</v>
      </c>
      <c r="J73" s="1354">
        <v>958.9840884723543</v>
      </c>
      <c r="K73" s="1354">
        <v>338.58996955345179</v>
      </c>
      <c r="L73" s="1354">
        <v>1103.7892430893069</v>
      </c>
      <c r="M73" s="1354">
        <v>1162.1823775411938</v>
      </c>
      <c r="N73" s="1354">
        <v>406.11376184032486</v>
      </c>
      <c r="O73" s="1204"/>
      <c r="P73" s="1376"/>
      <c r="Q73" s="1417"/>
      <c r="R73" s="1417"/>
      <c r="S73" s="1417"/>
      <c r="T73" s="1417"/>
      <c r="U73" s="1417"/>
      <c r="V73" s="1417"/>
    </row>
    <row r="74" spans="1:22" s="1202" customFormat="1" ht="9" customHeight="1" x14ac:dyDescent="0.2">
      <c r="A74" s="1200"/>
      <c r="B74" s="1352"/>
      <c r="C74" s="1203"/>
      <c r="D74" s="1355" t="s">
        <v>72</v>
      </c>
      <c r="E74" s="1356"/>
      <c r="F74" s="1356">
        <v>60725</v>
      </c>
      <c r="G74" s="1356">
        <v>58061</v>
      </c>
      <c r="H74" s="1356">
        <v>2664</v>
      </c>
      <c r="I74" s="1357">
        <v>1067.1179260601064</v>
      </c>
      <c r="J74" s="1357">
        <v>1098.8828058421193</v>
      </c>
      <c r="K74" s="1357">
        <v>374.81286411411429</v>
      </c>
      <c r="L74" s="1357">
        <v>1317.997795800736</v>
      </c>
      <c r="M74" s="1357">
        <v>1357.9524591378058</v>
      </c>
      <c r="N74" s="1357">
        <v>447.19910660660628</v>
      </c>
      <c r="O74" s="1204"/>
      <c r="P74" s="1159"/>
      <c r="Q74" s="1401"/>
      <c r="R74" s="1401"/>
      <c r="S74" s="1401"/>
      <c r="T74" s="1401"/>
      <c r="U74" s="1401"/>
      <c r="V74" s="1401"/>
    </row>
    <row r="75" spans="1:22" s="1202" customFormat="1" ht="9" customHeight="1" x14ac:dyDescent="0.2">
      <c r="A75" s="1200"/>
      <c r="B75" s="1352"/>
      <c r="C75" s="1203"/>
      <c r="D75" s="1355" t="s">
        <v>71</v>
      </c>
      <c r="E75" s="1356"/>
      <c r="F75" s="1356">
        <v>54097</v>
      </c>
      <c r="G75" s="1356">
        <v>47893</v>
      </c>
      <c r="H75" s="1356">
        <v>6204</v>
      </c>
      <c r="I75" s="1357">
        <v>735.90180416658779</v>
      </c>
      <c r="J75" s="1357">
        <v>789.383950055328</v>
      </c>
      <c r="K75" s="1357">
        <v>323.03584461637479</v>
      </c>
      <c r="L75" s="1357">
        <v>863.33571769229923</v>
      </c>
      <c r="M75" s="1357">
        <v>924.84901551375526</v>
      </c>
      <c r="N75" s="1357">
        <v>388.4716989039336</v>
      </c>
      <c r="O75" s="1204"/>
      <c r="P75" s="1159"/>
      <c r="Q75" s="1401"/>
      <c r="R75" s="1401"/>
      <c r="S75" s="1401"/>
      <c r="T75" s="1401"/>
      <c r="U75" s="1401"/>
      <c r="V75" s="1401"/>
    </row>
    <row r="76" spans="1:22" s="1202" customFormat="1" ht="9" customHeight="1" x14ac:dyDescent="0.2">
      <c r="A76" s="1200"/>
      <c r="B76" s="1352"/>
      <c r="C76" s="1203" t="s">
        <v>65</v>
      </c>
      <c r="D76" s="1203"/>
      <c r="E76" s="1353"/>
      <c r="F76" s="1353">
        <v>43037</v>
      </c>
      <c r="G76" s="1353">
        <v>39944</v>
      </c>
      <c r="H76" s="1353">
        <v>3093</v>
      </c>
      <c r="I76" s="1354">
        <v>710.64451239630898</v>
      </c>
      <c r="J76" s="1354">
        <v>741.65304225915861</v>
      </c>
      <c r="K76" s="1354">
        <v>310.19035240866464</v>
      </c>
      <c r="L76" s="1354">
        <v>856.82757115970287</v>
      </c>
      <c r="M76" s="1354">
        <v>895.5312940616916</v>
      </c>
      <c r="N76" s="1354">
        <v>356.99520530229637</v>
      </c>
      <c r="O76" s="1204"/>
      <c r="P76" s="1159"/>
      <c r="Q76" s="1401"/>
      <c r="R76" s="1401"/>
      <c r="S76" s="1401"/>
      <c r="T76" s="1401"/>
      <c r="U76" s="1401"/>
      <c r="V76" s="1401"/>
    </row>
    <row r="77" spans="1:22" s="1202" customFormat="1" ht="9" customHeight="1" x14ac:dyDescent="0.2">
      <c r="A77" s="1200"/>
      <c r="B77" s="1352"/>
      <c r="C77" s="1203"/>
      <c r="D77" s="1355" t="s">
        <v>72</v>
      </c>
      <c r="E77" s="1356"/>
      <c r="F77" s="1356">
        <v>21545</v>
      </c>
      <c r="G77" s="1356">
        <v>20742</v>
      </c>
      <c r="H77" s="1356">
        <v>803</v>
      </c>
      <c r="I77" s="1357">
        <v>781.85421768392098</v>
      </c>
      <c r="J77" s="1357">
        <v>797.19871516729756</v>
      </c>
      <c r="K77" s="1357">
        <v>385.49610211706056</v>
      </c>
      <c r="L77" s="1357">
        <v>960.77717753539298</v>
      </c>
      <c r="M77" s="1357">
        <v>981.01969433998806</v>
      </c>
      <c r="N77" s="1357">
        <v>437.90011207970133</v>
      </c>
      <c r="O77" s="1204"/>
      <c r="P77" s="1159"/>
      <c r="Q77" s="1401"/>
      <c r="R77" s="1401"/>
      <c r="S77" s="1401"/>
      <c r="T77" s="1401"/>
      <c r="U77" s="1401"/>
      <c r="V77" s="1401"/>
    </row>
    <row r="78" spans="1:22" s="1202" customFormat="1" ht="9" customHeight="1" x14ac:dyDescent="0.2">
      <c r="A78" s="1200"/>
      <c r="B78" s="1352"/>
      <c r="C78" s="1203"/>
      <c r="D78" s="1355" t="s">
        <v>71</v>
      </c>
      <c r="E78" s="1356"/>
      <c r="F78" s="1356">
        <v>21492</v>
      </c>
      <c r="G78" s="1356">
        <v>19202</v>
      </c>
      <c r="H78" s="1356">
        <v>2290</v>
      </c>
      <c r="I78" s="1357">
        <v>639.25920156337327</v>
      </c>
      <c r="J78" s="1357">
        <v>681.65260754087728</v>
      </c>
      <c r="K78" s="1357">
        <v>283.78401310043654</v>
      </c>
      <c r="L78" s="1357">
        <v>752.62162153359327</v>
      </c>
      <c r="M78" s="1357">
        <v>803.18672586189427</v>
      </c>
      <c r="N78" s="1357">
        <v>328.625493449781</v>
      </c>
      <c r="O78" s="1204"/>
      <c r="P78" s="1159"/>
      <c r="Q78" s="1401"/>
      <c r="R78" s="1401"/>
      <c r="S78" s="1401"/>
      <c r="T78" s="1401"/>
      <c r="U78" s="1401"/>
      <c r="V78" s="1401"/>
    </row>
    <row r="79" spans="1:22" s="1202" customFormat="1" ht="9" customHeight="1" x14ac:dyDescent="0.2">
      <c r="A79" s="1200"/>
      <c r="B79" s="1352"/>
      <c r="C79" s="1203" t="s">
        <v>67</v>
      </c>
      <c r="D79" s="1203"/>
      <c r="E79" s="1353"/>
      <c r="F79" s="1353">
        <v>25274</v>
      </c>
      <c r="G79" s="1353">
        <v>23808</v>
      </c>
      <c r="H79" s="1353">
        <v>1466</v>
      </c>
      <c r="I79" s="1354">
        <v>721.53303513491858</v>
      </c>
      <c r="J79" s="1354">
        <v>744.1388008232525</v>
      </c>
      <c r="K79" s="1354">
        <v>354.41293315143224</v>
      </c>
      <c r="L79" s="1354">
        <v>866.03488684023193</v>
      </c>
      <c r="M79" s="1354">
        <v>893.71143355174263</v>
      </c>
      <c r="N79" s="1354">
        <v>416.56474761255106</v>
      </c>
      <c r="O79" s="1204"/>
      <c r="P79" s="1159"/>
      <c r="Q79" s="1401"/>
      <c r="R79" s="1401"/>
      <c r="S79" s="1401"/>
      <c r="T79" s="1401"/>
      <c r="U79" s="1401"/>
      <c r="V79" s="1401"/>
    </row>
    <row r="80" spans="1:22" s="1202" customFormat="1" ht="9" customHeight="1" x14ac:dyDescent="0.2">
      <c r="A80" s="1200"/>
      <c r="B80" s="1352"/>
      <c r="C80" s="1203"/>
      <c r="D80" s="1355" t="s">
        <v>72</v>
      </c>
      <c r="E80" s="1356"/>
      <c r="F80" s="1356">
        <v>13130</v>
      </c>
      <c r="G80" s="1356">
        <v>12616</v>
      </c>
      <c r="H80" s="1356">
        <v>514</v>
      </c>
      <c r="I80" s="1357">
        <v>759.84076542269679</v>
      </c>
      <c r="J80" s="1357">
        <v>774.92379518072414</v>
      </c>
      <c r="K80" s="1357">
        <v>389.63161478599221</v>
      </c>
      <c r="L80" s="1357">
        <v>938.40213632901418</v>
      </c>
      <c r="M80" s="1357">
        <v>958.21823874445499</v>
      </c>
      <c r="N80" s="1357">
        <v>452.02091439688689</v>
      </c>
      <c r="O80" s="1204"/>
      <c r="P80" s="1159"/>
      <c r="Q80" s="1401"/>
      <c r="R80" s="1401"/>
      <c r="S80" s="1401"/>
      <c r="T80" s="1401"/>
      <c r="U80" s="1401"/>
      <c r="V80" s="1401"/>
    </row>
    <row r="81" spans="1:22" s="1202" customFormat="1" ht="9" customHeight="1" x14ac:dyDescent="0.2">
      <c r="A81" s="1200"/>
      <c r="B81" s="1352"/>
      <c r="C81" s="1203"/>
      <c r="D81" s="1355" t="s">
        <v>71</v>
      </c>
      <c r="E81" s="1356"/>
      <c r="F81" s="1356">
        <v>12144</v>
      </c>
      <c r="G81" s="1356">
        <v>11192</v>
      </c>
      <c r="H81" s="1356">
        <v>952</v>
      </c>
      <c r="I81" s="1357">
        <v>680.11500988142006</v>
      </c>
      <c r="J81" s="1357">
        <v>709.43691654753161</v>
      </c>
      <c r="K81" s="1357">
        <v>335.39780462184888</v>
      </c>
      <c r="L81" s="1357">
        <v>787.79196969697284</v>
      </c>
      <c r="M81" s="1357">
        <v>820.99718638313038</v>
      </c>
      <c r="N81" s="1357">
        <v>397.42139705882357</v>
      </c>
      <c r="O81" s="1204"/>
      <c r="P81" s="1159"/>
      <c r="Q81" s="1401"/>
      <c r="R81" s="1401"/>
      <c r="S81" s="1401"/>
      <c r="T81" s="1401"/>
      <c r="U81" s="1401"/>
      <c r="V81" s="1401"/>
    </row>
    <row r="82" spans="1:22" s="1202" customFormat="1" ht="9" customHeight="1" x14ac:dyDescent="0.2">
      <c r="A82" s="1200"/>
      <c r="B82" s="1352"/>
      <c r="C82" s="1203" t="s">
        <v>77</v>
      </c>
      <c r="D82" s="1203"/>
      <c r="E82" s="1353"/>
      <c r="F82" s="1353">
        <v>59901</v>
      </c>
      <c r="G82" s="1353">
        <v>56810</v>
      </c>
      <c r="H82" s="1353">
        <v>3091</v>
      </c>
      <c r="I82" s="1354">
        <v>716.17790771440139</v>
      </c>
      <c r="J82" s="1354">
        <v>737.11619943671553</v>
      </c>
      <c r="K82" s="1354">
        <v>331.34958265933324</v>
      </c>
      <c r="L82" s="1354">
        <v>861.4995365686641</v>
      </c>
      <c r="M82" s="1354">
        <v>887.04554919908537</v>
      </c>
      <c r="N82" s="1354">
        <v>391.98514720155424</v>
      </c>
      <c r="O82" s="1204"/>
      <c r="P82" s="1159"/>
      <c r="Q82" s="1401"/>
      <c r="R82" s="1401"/>
      <c r="S82" s="1401"/>
      <c r="T82" s="1401"/>
      <c r="U82" s="1401"/>
      <c r="V82" s="1401"/>
    </row>
    <row r="83" spans="1:22" s="1202" customFormat="1" ht="9" customHeight="1" x14ac:dyDescent="0.2">
      <c r="A83" s="1200"/>
      <c r="B83" s="1352"/>
      <c r="C83" s="1203"/>
      <c r="D83" s="1355" t="s">
        <v>72</v>
      </c>
      <c r="E83" s="1356"/>
      <c r="F83" s="1356">
        <v>32492</v>
      </c>
      <c r="G83" s="1356">
        <v>31317</v>
      </c>
      <c r="H83" s="1356">
        <v>1175</v>
      </c>
      <c r="I83" s="1357">
        <v>763.95090268373747</v>
      </c>
      <c r="J83" s="1357">
        <v>780.28986556821849</v>
      </c>
      <c r="K83" s="1357">
        <v>328.47234893617025</v>
      </c>
      <c r="L83" s="1357">
        <v>939.49756216914898</v>
      </c>
      <c r="M83" s="1357">
        <v>960.36475364818443</v>
      </c>
      <c r="N83" s="1357">
        <v>383.32919148936185</v>
      </c>
      <c r="O83" s="1204"/>
      <c r="P83" s="1159"/>
      <c r="Q83" s="1401"/>
      <c r="R83" s="1401"/>
      <c r="S83" s="1401"/>
      <c r="T83" s="1401"/>
      <c r="U83" s="1401"/>
      <c r="V83" s="1401"/>
    </row>
    <row r="84" spans="1:22" s="1202" customFormat="1" ht="9" customHeight="1" x14ac:dyDescent="0.2">
      <c r="A84" s="1200"/>
      <c r="B84" s="1352"/>
      <c r="C84" s="1203"/>
      <c r="D84" s="1355" t="s">
        <v>71</v>
      </c>
      <c r="E84" s="1356"/>
      <c r="F84" s="1356">
        <v>27409</v>
      </c>
      <c r="G84" s="1356">
        <v>25493</v>
      </c>
      <c r="H84" s="1356">
        <v>1916</v>
      </c>
      <c r="I84" s="1357">
        <v>659.54540917216877</v>
      </c>
      <c r="J84" s="1357">
        <v>684.07929902326214</v>
      </c>
      <c r="K84" s="1357">
        <v>333.11406576200358</v>
      </c>
      <c r="L84" s="1357">
        <v>769.03677441716252</v>
      </c>
      <c r="M84" s="1357">
        <v>796.97621543168395</v>
      </c>
      <c r="N84" s="1357">
        <v>397.29347077244233</v>
      </c>
      <c r="O84" s="1204"/>
      <c r="P84" s="1159"/>
      <c r="Q84" s="1401"/>
      <c r="R84" s="1401"/>
      <c r="S84" s="1401"/>
      <c r="T84" s="1401"/>
      <c r="U84" s="1401"/>
      <c r="V84" s="1401"/>
    </row>
    <row r="85" spans="1:22" s="1388" customFormat="1" ht="8.25" customHeight="1" x14ac:dyDescent="0.2">
      <c r="A85" s="1378"/>
      <c r="B85" s="1379"/>
      <c r="C85" s="1380" t="s">
        <v>586</v>
      </c>
      <c r="D85" s="1381"/>
      <c r="E85" s="1381"/>
      <c r="F85" s="1382"/>
      <c r="G85" s="1383"/>
      <c r="H85" s="1383"/>
      <c r="I85" s="1380"/>
      <c r="J85" s="1380"/>
      <c r="K85" s="1380"/>
      <c r="L85" s="1380"/>
      <c r="M85" s="1384"/>
      <c r="N85" s="1385"/>
      <c r="O85" s="1386"/>
      <c r="P85" s="1387"/>
      <c r="Q85" s="1408"/>
      <c r="R85" s="1408"/>
      <c r="S85" s="1408"/>
      <c r="T85" s="1408"/>
      <c r="U85" s="1408"/>
      <c r="V85" s="1408"/>
    </row>
    <row r="86" spans="1:22" s="1202" customFormat="1" ht="8.25" customHeight="1" x14ac:dyDescent="0.2">
      <c r="A86" s="1200"/>
      <c r="B86" s="1352"/>
      <c r="C86" s="1389" t="s">
        <v>587</v>
      </c>
      <c r="D86" s="1390"/>
      <c r="E86" s="1390"/>
      <c r="F86" s="1391"/>
      <c r="G86" s="1392"/>
      <c r="H86" s="1392"/>
      <c r="I86" s="1205"/>
      <c r="J86" s="1205"/>
      <c r="K86" s="1205"/>
      <c r="L86" s="1205"/>
      <c r="M86" s="1206"/>
      <c r="N86" s="1206"/>
      <c r="O86" s="1204"/>
      <c r="P86" s="1159"/>
      <c r="Q86" s="1401"/>
      <c r="R86" s="1401"/>
      <c r="S86" s="1401"/>
      <c r="T86" s="1401"/>
      <c r="U86" s="1401"/>
      <c r="V86" s="1401"/>
    </row>
    <row r="87" spans="1:22" s="1202" customFormat="1" ht="9.75" customHeight="1" x14ac:dyDescent="0.2">
      <c r="A87" s="1200"/>
      <c r="B87" s="1201"/>
      <c r="C87" s="1393" t="s">
        <v>588</v>
      </c>
      <c r="D87" s="1207"/>
      <c r="E87" s="1207"/>
      <c r="F87" s="1208"/>
      <c r="G87" s="1208"/>
      <c r="H87" s="1208"/>
      <c r="I87" s="1208"/>
      <c r="J87" s="174"/>
      <c r="K87" s="1209"/>
      <c r="L87" s="174"/>
      <c r="M87" s="1206"/>
      <c r="N87" s="1206"/>
      <c r="O87" s="1180"/>
      <c r="P87" s="1159"/>
      <c r="Q87" s="1401"/>
      <c r="R87" s="1401"/>
      <c r="S87" s="1401"/>
      <c r="T87" s="1401"/>
      <c r="U87" s="1401"/>
      <c r="V87" s="1401"/>
    </row>
    <row r="88" spans="1:22" ht="13.5" customHeight="1" x14ac:dyDescent="0.2">
      <c r="A88" s="1157"/>
      <c r="B88" s="1157"/>
      <c r="C88" s="1394"/>
      <c r="D88" s="1394"/>
      <c r="E88" s="1394"/>
      <c r="F88" s="1394"/>
      <c r="G88" s="1394"/>
      <c r="H88" s="1394"/>
      <c r="I88" s="1394"/>
      <c r="J88" s="1394"/>
      <c r="K88" s="1394"/>
      <c r="L88" s="1394"/>
      <c r="M88" s="1587">
        <v>42826</v>
      </c>
      <c r="N88" s="1587"/>
      <c r="O88" s="404">
        <v>13</v>
      </c>
      <c r="P88" s="1157"/>
    </row>
  </sheetData>
  <mergeCells count="6">
    <mergeCell ref="M88:N88"/>
    <mergeCell ref="B1:F1"/>
    <mergeCell ref="C26:E27"/>
    <mergeCell ref="F26:H26"/>
    <mergeCell ref="I26:K26"/>
    <mergeCell ref="L26:N26"/>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57"/>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7"/>
      <c r="C1" s="237"/>
      <c r="D1" s="237"/>
      <c r="E1" s="226"/>
      <c r="F1" s="226"/>
      <c r="G1" s="226"/>
      <c r="H1" s="226"/>
      <c r="I1" s="226"/>
      <c r="J1" s="226"/>
      <c r="K1" s="226"/>
      <c r="L1" s="1597" t="s">
        <v>321</v>
      </c>
      <c r="M1" s="1597"/>
      <c r="N1" s="1597"/>
      <c r="O1" s="1597"/>
      <c r="P1" s="131"/>
    </row>
    <row r="2" spans="1:16" ht="6" customHeight="1" x14ac:dyDescent="0.2">
      <c r="A2" s="131"/>
      <c r="B2" s="238"/>
      <c r="C2" s="401"/>
      <c r="D2" s="401"/>
      <c r="E2" s="225"/>
      <c r="F2" s="225"/>
      <c r="G2" s="225"/>
      <c r="H2" s="225"/>
      <c r="I2" s="225"/>
      <c r="J2" s="225"/>
      <c r="K2" s="225"/>
      <c r="L2" s="225"/>
      <c r="M2" s="225"/>
      <c r="N2" s="133"/>
      <c r="O2" s="133"/>
      <c r="P2" s="131"/>
    </row>
    <row r="3" spans="1:16" ht="13.5" customHeight="1" thickBot="1" x14ac:dyDescent="0.25">
      <c r="A3" s="131"/>
      <c r="B3" s="239"/>
      <c r="C3" s="134"/>
      <c r="D3" s="134"/>
      <c r="E3" s="134"/>
      <c r="F3" s="133"/>
      <c r="G3" s="133"/>
      <c r="H3" s="133"/>
      <c r="I3" s="133"/>
      <c r="J3" s="133"/>
      <c r="K3" s="133"/>
      <c r="L3" s="569"/>
      <c r="M3" s="569"/>
      <c r="N3" s="569" t="s">
        <v>70</v>
      </c>
      <c r="O3" s="569"/>
      <c r="P3" s="569"/>
    </row>
    <row r="4" spans="1:16" ht="15" customHeight="1" thickBot="1" x14ac:dyDescent="0.25">
      <c r="A4" s="131"/>
      <c r="B4" s="239"/>
      <c r="C4" s="253" t="s">
        <v>298</v>
      </c>
      <c r="D4" s="256"/>
      <c r="E4" s="256"/>
      <c r="F4" s="256"/>
      <c r="G4" s="256"/>
      <c r="H4" s="256"/>
      <c r="I4" s="256"/>
      <c r="J4" s="256"/>
      <c r="K4" s="256"/>
      <c r="L4" s="256"/>
      <c r="M4" s="256"/>
      <c r="N4" s="257"/>
      <c r="O4" s="569"/>
      <c r="P4" s="569"/>
    </row>
    <row r="5" spans="1:16" ht="7.5" customHeight="1" x14ac:dyDescent="0.2">
      <c r="A5" s="131"/>
      <c r="B5" s="239"/>
      <c r="C5" s="1598" t="s">
        <v>85</v>
      </c>
      <c r="D5" s="1598"/>
      <c r="E5" s="133"/>
      <c r="F5" s="11"/>
      <c r="G5" s="133"/>
      <c r="H5" s="133"/>
      <c r="I5" s="133"/>
      <c r="J5" s="133"/>
      <c r="K5" s="133"/>
      <c r="L5" s="569"/>
      <c r="M5" s="569"/>
      <c r="N5" s="569"/>
      <c r="O5" s="569"/>
      <c r="P5" s="569"/>
    </row>
    <row r="6" spans="1:16" ht="13.5" customHeight="1" x14ac:dyDescent="0.2">
      <c r="A6" s="131"/>
      <c r="B6" s="239"/>
      <c r="C6" s="1599"/>
      <c r="D6" s="1599"/>
      <c r="E6" s="81">
        <v>1999</v>
      </c>
      <c r="F6" s="81"/>
      <c r="G6" s="133"/>
      <c r="H6" s="82">
        <v>2011</v>
      </c>
      <c r="I6" s="82">
        <v>2012</v>
      </c>
      <c r="J6" s="82">
        <v>2013</v>
      </c>
      <c r="K6" s="82">
        <v>2014</v>
      </c>
      <c r="L6" s="82">
        <v>2015</v>
      </c>
      <c r="M6" s="82">
        <v>2016</v>
      </c>
      <c r="N6" s="82">
        <v>2017</v>
      </c>
      <c r="O6" s="569"/>
      <c r="P6" s="569"/>
    </row>
    <row r="7" spans="1:16" ht="2.25" customHeight="1" x14ac:dyDescent="0.2">
      <c r="A7" s="131"/>
      <c r="B7" s="239"/>
      <c r="C7" s="83"/>
      <c r="D7" s="83"/>
      <c r="E7" s="11"/>
      <c r="F7" s="11"/>
      <c r="G7" s="133"/>
      <c r="H7" s="11"/>
      <c r="I7" s="11"/>
      <c r="J7" s="11"/>
      <c r="K7" s="11"/>
      <c r="L7" s="11"/>
      <c r="M7" s="11"/>
      <c r="N7" s="11"/>
      <c r="O7" s="569"/>
      <c r="P7" s="569"/>
    </row>
    <row r="8" spans="1:16" ht="30" customHeight="1" x14ac:dyDescent="0.2">
      <c r="A8" s="131"/>
      <c r="B8" s="239"/>
      <c r="C8" s="1600" t="s">
        <v>297</v>
      </c>
      <c r="D8" s="1600"/>
      <c r="E8" s="1600"/>
      <c r="F8" s="1600"/>
      <c r="G8" s="224"/>
      <c r="H8" s="1075">
        <v>485</v>
      </c>
      <c r="I8" s="1075">
        <v>485</v>
      </c>
      <c r="J8" s="1075">
        <v>485</v>
      </c>
      <c r="K8" s="1075">
        <v>505</v>
      </c>
      <c r="L8" s="1075">
        <v>505</v>
      </c>
      <c r="M8" s="1075">
        <v>530</v>
      </c>
      <c r="N8" s="1075">
        <v>557</v>
      </c>
      <c r="O8" s="199"/>
      <c r="P8" s="199"/>
    </row>
    <row r="9" spans="1:16" ht="31.5" customHeight="1" x14ac:dyDescent="0.2">
      <c r="A9" s="131"/>
      <c r="B9" s="241"/>
      <c r="C9" s="198" t="s">
        <v>284</v>
      </c>
      <c r="D9" s="198"/>
      <c r="E9" s="195"/>
      <c r="F9" s="195"/>
      <c r="G9" s="197"/>
      <c r="H9" s="196" t="s">
        <v>283</v>
      </c>
      <c r="I9" s="564" t="s">
        <v>338</v>
      </c>
      <c r="J9" s="564" t="s">
        <v>338</v>
      </c>
      <c r="K9" s="196" t="s">
        <v>408</v>
      </c>
      <c r="L9" s="564" t="s">
        <v>338</v>
      </c>
      <c r="M9" s="196" t="s">
        <v>441</v>
      </c>
      <c r="N9" s="196" t="s">
        <v>494</v>
      </c>
      <c r="O9" s="196"/>
      <c r="P9" s="196"/>
    </row>
    <row r="10" spans="1:16" s="137" customFormat="1" ht="18" customHeight="1" x14ac:dyDescent="0.2">
      <c r="A10" s="135"/>
      <c r="B10" s="240"/>
      <c r="C10" s="138" t="s">
        <v>282</v>
      </c>
      <c r="D10" s="138"/>
      <c r="E10" s="195"/>
      <c r="F10" s="195"/>
      <c r="G10" s="136"/>
      <c r="H10" s="195" t="s">
        <v>281</v>
      </c>
      <c r="I10" s="564" t="s">
        <v>338</v>
      </c>
      <c r="J10" s="564" t="s">
        <v>338</v>
      </c>
      <c r="K10" s="564" t="s">
        <v>409</v>
      </c>
      <c r="L10" s="564" t="s">
        <v>338</v>
      </c>
      <c r="M10" s="564" t="s">
        <v>440</v>
      </c>
      <c r="N10" s="564" t="s">
        <v>493</v>
      </c>
      <c r="O10" s="195"/>
      <c r="P10" s="195"/>
    </row>
    <row r="11" spans="1:16" ht="20.25" customHeight="1" thickBot="1" x14ac:dyDescent="0.25">
      <c r="A11" s="131"/>
      <c r="B11" s="239"/>
      <c r="C11" s="571" t="s">
        <v>339</v>
      </c>
      <c r="D11" s="570"/>
      <c r="E11" s="133"/>
      <c r="F11" s="133"/>
      <c r="G11" s="133"/>
      <c r="H11" s="133"/>
      <c r="I11" s="133"/>
      <c r="J11" s="133"/>
      <c r="K11" s="133"/>
      <c r="L11" s="133"/>
      <c r="M11" s="133"/>
      <c r="N11" s="569"/>
      <c r="O11" s="133"/>
      <c r="P11" s="131"/>
    </row>
    <row r="12" spans="1:16" s="137" customFormat="1" ht="13.5" customHeight="1" thickBot="1" x14ac:dyDescent="0.25">
      <c r="A12" s="135"/>
      <c r="B12" s="240"/>
      <c r="C12" s="253" t="s">
        <v>280</v>
      </c>
      <c r="D12" s="254"/>
      <c r="E12" s="254"/>
      <c r="F12" s="254"/>
      <c r="G12" s="254"/>
      <c r="H12" s="254"/>
      <c r="I12" s="254"/>
      <c r="J12" s="254"/>
      <c r="K12" s="254"/>
      <c r="L12" s="254"/>
      <c r="M12" s="254"/>
      <c r="N12" s="255"/>
      <c r="O12" s="133"/>
      <c r="P12" s="131"/>
    </row>
    <row r="13" spans="1:16" ht="7.5" customHeight="1" x14ac:dyDescent="0.2">
      <c r="A13" s="131"/>
      <c r="B13" s="239"/>
      <c r="C13" s="1601" t="s">
        <v>277</v>
      </c>
      <c r="D13" s="1601"/>
      <c r="E13" s="139"/>
      <c r="F13" s="139"/>
      <c r="G13" s="84"/>
      <c r="H13" s="140"/>
      <c r="I13" s="140"/>
      <c r="J13" s="140"/>
      <c r="K13" s="140"/>
      <c r="L13" s="140"/>
      <c r="M13" s="140"/>
      <c r="N13" s="140"/>
      <c r="O13" s="133"/>
      <c r="P13" s="131"/>
    </row>
    <row r="14" spans="1:16" ht="13.5" customHeight="1" x14ac:dyDescent="0.2">
      <c r="A14" s="131"/>
      <c r="B14" s="239"/>
      <c r="C14" s="1602"/>
      <c r="D14" s="1602"/>
      <c r="E14" s="139"/>
      <c r="F14" s="139"/>
      <c r="G14" s="84"/>
      <c r="H14" s="1603">
        <v>2013</v>
      </c>
      <c r="I14" s="1603"/>
      <c r="J14" s="1604">
        <v>2014</v>
      </c>
      <c r="K14" s="1605"/>
      <c r="L14" s="1603">
        <v>2015</v>
      </c>
      <c r="M14" s="1603"/>
      <c r="N14" s="979">
        <v>2016</v>
      </c>
      <c r="O14" s="133"/>
      <c r="P14" s="131"/>
    </row>
    <row r="15" spans="1:16" ht="12.75" customHeight="1" x14ac:dyDescent="0.2">
      <c r="A15" s="131"/>
      <c r="B15" s="239"/>
      <c r="C15" s="139"/>
      <c r="D15" s="139"/>
      <c r="E15" s="139"/>
      <c r="F15" s="139"/>
      <c r="G15" s="84"/>
      <c r="H15" s="1110" t="s">
        <v>87</v>
      </c>
      <c r="I15" s="477" t="s">
        <v>86</v>
      </c>
      <c r="J15" s="979" t="s">
        <v>87</v>
      </c>
      <c r="K15" s="724" t="s">
        <v>86</v>
      </c>
      <c r="L15" s="979" t="s">
        <v>87</v>
      </c>
      <c r="M15" s="477" t="s">
        <v>86</v>
      </c>
      <c r="N15" s="979" t="s">
        <v>496</v>
      </c>
      <c r="O15" s="133"/>
      <c r="P15" s="131"/>
    </row>
    <row r="16" spans="1:16" ht="4.5" customHeight="1" x14ac:dyDescent="0.2">
      <c r="A16" s="131"/>
      <c r="B16" s="239"/>
      <c r="C16" s="139"/>
      <c r="D16" s="139"/>
      <c r="E16" s="139"/>
      <c r="F16" s="139"/>
      <c r="G16" s="84"/>
      <c r="H16" s="405"/>
      <c r="I16" s="405"/>
      <c r="J16" s="998"/>
      <c r="K16" s="405"/>
      <c r="L16" s="1112"/>
      <c r="M16" s="1113"/>
      <c r="O16" s="140"/>
      <c r="P16" s="131"/>
    </row>
    <row r="17" spans="1:17" ht="15" customHeight="1" x14ac:dyDescent="0.2">
      <c r="A17" s="131"/>
      <c r="B17" s="239"/>
      <c r="C17" s="218" t="s">
        <v>296</v>
      </c>
      <c r="D17" s="250"/>
      <c r="E17" s="245"/>
      <c r="F17" s="245"/>
      <c r="G17" s="252"/>
      <c r="H17" s="565">
        <v>962.96</v>
      </c>
      <c r="I17" s="565">
        <v>958.81</v>
      </c>
      <c r="J17" s="1002">
        <v>945.78</v>
      </c>
      <c r="K17" s="565">
        <v>946.97</v>
      </c>
      <c r="L17" s="1008">
        <v>950.9</v>
      </c>
      <c r="M17" s="1114">
        <f>+I37</f>
        <v>952.67243142082441</v>
      </c>
      <c r="N17" s="565">
        <v>957.61</v>
      </c>
      <c r="O17" s="140"/>
      <c r="P17" s="131"/>
      <c r="Q17" s="1080"/>
    </row>
    <row r="18" spans="1:17" ht="13.5" customHeight="1" x14ac:dyDescent="0.2">
      <c r="A18" s="131"/>
      <c r="B18" s="239"/>
      <c r="C18" s="574" t="s">
        <v>72</v>
      </c>
      <c r="D18" s="141"/>
      <c r="E18" s="139"/>
      <c r="F18" s="139"/>
      <c r="G18" s="84"/>
      <c r="H18" s="566">
        <v>1043.8499999999999</v>
      </c>
      <c r="I18" s="566">
        <v>1037.9100000000001</v>
      </c>
      <c r="J18" s="1003">
        <v>1032.19</v>
      </c>
      <c r="K18" s="566">
        <v>1033.18</v>
      </c>
      <c r="L18" s="999">
        <v>1035.1600000000001</v>
      </c>
      <c r="M18" s="1115">
        <v>1034.2916578226188</v>
      </c>
      <c r="N18" s="566">
        <v>1038.3599999999999</v>
      </c>
      <c r="O18" s="140"/>
      <c r="P18" s="131"/>
    </row>
    <row r="19" spans="1:17" ht="13.5" customHeight="1" x14ac:dyDescent="0.2">
      <c r="A19" s="131"/>
      <c r="B19" s="239"/>
      <c r="C19" s="574" t="s">
        <v>71</v>
      </c>
      <c r="D19" s="141"/>
      <c r="E19" s="139"/>
      <c r="F19" s="139"/>
      <c r="G19" s="84"/>
      <c r="H19" s="566">
        <v>857.33</v>
      </c>
      <c r="I19" s="566">
        <v>853.8</v>
      </c>
      <c r="J19" s="1003">
        <v>840.78</v>
      </c>
      <c r="K19" s="566">
        <v>842.98</v>
      </c>
      <c r="L19" s="999">
        <v>849.53</v>
      </c>
      <c r="M19" s="1115">
        <v>852.69380865007668</v>
      </c>
      <c r="N19" s="566">
        <v>860.34</v>
      </c>
      <c r="O19" s="140"/>
      <c r="P19" s="131"/>
    </row>
    <row r="20" spans="1:17" ht="6.75" customHeight="1" x14ac:dyDescent="0.2">
      <c r="A20" s="131"/>
      <c r="B20" s="239"/>
      <c r="C20" s="172"/>
      <c r="D20" s="141"/>
      <c r="E20" s="139"/>
      <c r="F20" s="139"/>
      <c r="G20" s="84"/>
      <c r="H20" s="575"/>
      <c r="I20" s="575"/>
      <c r="J20" s="1004"/>
      <c r="K20" s="575"/>
      <c r="L20" s="1116"/>
      <c r="M20" s="1117"/>
      <c r="N20" s="575"/>
      <c r="O20" s="140"/>
      <c r="P20" s="131"/>
    </row>
    <row r="21" spans="1:17" ht="15" customHeight="1" x14ac:dyDescent="0.2">
      <c r="A21" s="131"/>
      <c r="B21" s="239"/>
      <c r="C21" s="218" t="s">
        <v>295</v>
      </c>
      <c r="D21" s="250"/>
      <c r="E21" s="245"/>
      <c r="F21" s="245"/>
      <c r="G21" s="249"/>
      <c r="H21" s="565">
        <v>1124.83</v>
      </c>
      <c r="I21" s="565">
        <v>1125.5899999999999</v>
      </c>
      <c r="J21" s="1008">
        <v>1120.4000000000001</v>
      </c>
      <c r="K21" s="565">
        <v>1124.49</v>
      </c>
      <c r="L21" s="1008">
        <v>1140.3699999999999</v>
      </c>
      <c r="M21" s="1114">
        <f>+K37</f>
        <v>1130.3699999999999</v>
      </c>
      <c r="N21" s="565">
        <v>1138.73</v>
      </c>
      <c r="O21" s="140"/>
      <c r="P21" s="131"/>
    </row>
    <row r="22" spans="1:17" s="143" customFormat="1" ht="13.5" customHeight="1" x14ac:dyDescent="0.2">
      <c r="A22" s="142"/>
      <c r="B22" s="242"/>
      <c r="C22" s="574" t="s">
        <v>72</v>
      </c>
      <c r="D22" s="141"/>
      <c r="E22" s="139"/>
      <c r="F22" s="139"/>
      <c r="G22" s="84"/>
      <c r="H22" s="566">
        <v>1232.1199999999999</v>
      </c>
      <c r="I22" s="566">
        <v>1233.47</v>
      </c>
      <c r="J22" s="999">
        <v>1241.71</v>
      </c>
      <c r="K22" s="566">
        <v>1246.24</v>
      </c>
      <c r="L22" s="999">
        <v>1262.17</v>
      </c>
      <c r="M22" s="1115">
        <v>1245.79</v>
      </c>
      <c r="N22" s="566">
        <v>1259.46</v>
      </c>
      <c r="O22" s="139"/>
      <c r="P22" s="142"/>
    </row>
    <row r="23" spans="1:17" s="143" customFormat="1" ht="13.5" customHeight="1" x14ac:dyDescent="0.2">
      <c r="A23" s="142"/>
      <c r="B23" s="242"/>
      <c r="C23" s="574" t="s">
        <v>71</v>
      </c>
      <c r="D23" s="141"/>
      <c r="E23" s="139"/>
      <c r="F23" s="139"/>
      <c r="G23" s="84"/>
      <c r="H23" s="566">
        <v>984.61</v>
      </c>
      <c r="I23" s="566">
        <v>982.36</v>
      </c>
      <c r="J23" s="1003">
        <v>972.99</v>
      </c>
      <c r="K23" s="566">
        <v>977.62</v>
      </c>
      <c r="L23" s="999">
        <v>993.84</v>
      </c>
      <c r="M23" s="1115">
        <v>989</v>
      </c>
      <c r="N23" s="999">
        <v>993.28</v>
      </c>
      <c r="O23" s="139"/>
      <c r="P23" s="142"/>
    </row>
    <row r="24" spans="1:17" ht="15" customHeight="1" x14ac:dyDescent="0.2">
      <c r="A24" s="131"/>
      <c r="B24" s="239"/>
      <c r="C24" s="1078" t="s">
        <v>476</v>
      </c>
      <c r="E24" s="139"/>
      <c r="F24" s="139"/>
      <c r="G24" s="84"/>
      <c r="H24" s="1077">
        <f t="shared" ref="H24:M24" si="0">+H23/H22</f>
        <v>0.79911859234490157</v>
      </c>
      <c r="I24" s="1077">
        <f t="shared" si="0"/>
        <v>0.79641985617809918</v>
      </c>
      <c r="J24" s="1079">
        <f t="shared" si="0"/>
        <v>0.78358876066070171</v>
      </c>
      <c r="K24" s="1077">
        <f t="shared" si="0"/>
        <v>0.78445564257285916</v>
      </c>
      <c r="L24" s="1118">
        <f t="shared" si="0"/>
        <v>0.78740581696601886</v>
      </c>
      <c r="M24" s="1119">
        <f t="shared" si="0"/>
        <v>0.79387376684673983</v>
      </c>
      <c r="N24" s="1118">
        <f>+N23/N22</f>
        <v>0.78865545551268001</v>
      </c>
      <c r="O24" s="140"/>
      <c r="P24" s="131"/>
    </row>
    <row r="25" spans="1:17" ht="21.75" customHeight="1" x14ac:dyDescent="0.2">
      <c r="A25" s="131"/>
      <c r="B25" s="239"/>
      <c r="C25" s="218" t="s">
        <v>294</v>
      </c>
      <c r="D25" s="250"/>
      <c r="E25" s="245"/>
      <c r="F25" s="245"/>
      <c r="G25" s="251"/>
      <c r="H25" s="567">
        <f t="shared" ref="H25:M27" si="1">H17/H21*100</f>
        <v>85.609380973124843</v>
      </c>
      <c r="I25" s="567">
        <f t="shared" si="1"/>
        <v>85.182881866398958</v>
      </c>
      <c r="J25" s="1005">
        <f t="shared" si="1"/>
        <v>84.41449482327738</v>
      </c>
      <c r="K25" s="567">
        <f t="shared" si="1"/>
        <v>84.21328780158116</v>
      </c>
      <c r="L25" s="1120">
        <f t="shared" si="1"/>
        <v>83.385217078667452</v>
      </c>
      <c r="M25" s="1121">
        <f t="shared" si="1"/>
        <v>84.279698808427725</v>
      </c>
      <c r="N25" s="1120">
        <f>N17/N21*100</f>
        <v>84.094561485163297</v>
      </c>
      <c r="O25" s="140"/>
      <c r="P25" s="131"/>
    </row>
    <row r="26" spans="1:17" ht="13.5" customHeight="1" x14ac:dyDescent="0.2">
      <c r="A26" s="131"/>
      <c r="B26" s="239"/>
      <c r="C26" s="574" t="s">
        <v>72</v>
      </c>
      <c r="D26" s="141"/>
      <c r="E26" s="139"/>
      <c r="F26" s="139"/>
      <c r="G26" s="194"/>
      <c r="H26" s="787">
        <f t="shared" si="1"/>
        <v>84.719832483848975</v>
      </c>
      <c r="I26" s="787">
        <f t="shared" si="1"/>
        <v>84.145540629281626</v>
      </c>
      <c r="J26" s="1006">
        <f t="shared" si="1"/>
        <v>83.126494914271447</v>
      </c>
      <c r="K26" s="787">
        <f t="shared" si="1"/>
        <v>82.903774553858014</v>
      </c>
      <c r="L26" s="1122">
        <f t="shared" si="1"/>
        <v>82.014308690588436</v>
      </c>
      <c r="M26" s="1123">
        <f t="shared" si="1"/>
        <v>83.022953934661444</v>
      </c>
      <c r="N26" s="1122">
        <f>N18/N22*100</f>
        <v>82.444857319803717</v>
      </c>
      <c r="O26" s="140"/>
      <c r="P26" s="131"/>
    </row>
    <row r="27" spans="1:17" ht="13.5" customHeight="1" x14ac:dyDescent="0.2">
      <c r="A27" s="131"/>
      <c r="B27" s="239"/>
      <c r="C27" s="574" t="s">
        <v>71</v>
      </c>
      <c r="D27" s="141"/>
      <c r="E27" s="139"/>
      <c r="F27" s="139"/>
      <c r="G27" s="194"/>
      <c r="H27" s="787">
        <f t="shared" si="1"/>
        <v>87.073054305765737</v>
      </c>
      <c r="I27" s="787">
        <f t="shared" si="1"/>
        <v>86.913147929475954</v>
      </c>
      <c r="J27" s="1006">
        <f t="shared" si="1"/>
        <v>86.411987790213658</v>
      </c>
      <c r="K27" s="787">
        <f t="shared" si="1"/>
        <v>86.227777664123067</v>
      </c>
      <c r="L27" s="1122">
        <f t="shared" si="1"/>
        <v>85.479554052966265</v>
      </c>
      <c r="M27" s="1123">
        <f t="shared" si="1"/>
        <v>86.217776405467816</v>
      </c>
      <c r="N27" s="1122">
        <f>N19/N23*100</f>
        <v>86.616059922680421</v>
      </c>
      <c r="O27" s="140"/>
      <c r="P27" s="131"/>
    </row>
    <row r="28" spans="1:17" ht="6.75" customHeight="1" x14ac:dyDescent="0.2">
      <c r="A28" s="131"/>
      <c r="B28" s="239"/>
      <c r="C28" s="172"/>
      <c r="D28" s="141"/>
      <c r="E28" s="139"/>
      <c r="F28" s="139"/>
      <c r="G28" s="193"/>
      <c r="H28" s="568"/>
      <c r="I28" s="568"/>
      <c r="J28" s="1007"/>
      <c r="K28" s="568"/>
      <c r="L28" s="1124"/>
      <c r="M28" s="1125"/>
      <c r="N28" s="1124"/>
      <c r="O28" s="140"/>
      <c r="P28" s="131"/>
    </row>
    <row r="29" spans="1:17" ht="23.25" customHeight="1" x14ac:dyDescent="0.2">
      <c r="A29" s="131"/>
      <c r="B29" s="239"/>
      <c r="C29" s="1606" t="s">
        <v>293</v>
      </c>
      <c r="D29" s="1606"/>
      <c r="E29" s="1606"/>
      <c r="F29" s="1606"/>
      <c r="G29" s="249"/>
      <c r="H29" s="565">
        <v>11.7</v>
      </c>
      <c r="I29" s="565">
        <v>12</v>
      </c>
      <c r="J29" s="1002">
        <v>13.2</v>
      </c>
      <c r="K29" s="565">
        <v>19.600000000000001</v>
      </c>
      <c r="L29" s="1008">
        <v>21.4</v>
      </c>
      <c r="M29" s="1114">
        <f>+M37</f>
        <v>21.1</v>
      </c>
      <c r="N29" s="1008">
        <v>25.3</v>
      </c>
      <c r="O29" s="140"/>
      <c r="P29" s="131"/>
    </row>
    <row r="30" spans="1:17" ht="13.5" customHeight="1" x14ac:dyDescent="0.2">
      <c r="A30" s="142"/>
      <c r="B30" s="242"/>
      <c r="C30" s="574" t="s">
        <v>279</v>
      </c>
      <c r="D30" s="141"/>
      <c r="E30" s="139"/>
      <c r="F30" s="139"/>
      <c r="G30" s="84"/>
      <c r="H30" s="566">
        <v>9.1999999999999993</v>
      </c>
      <c r="I30" s="566">
        <v>8.6999999999999993</v>
      </c>
      <c r="J30" s="999">
        <v>8.1</v>
      </c>
      <c r="K30" s="566">
        <v>15.1</v>
      </c>
      <c r="L30" s="999">
        <v>16.899999999999999</v>
      </c>
      <c r="M30" s="1115">
        <v>17</v>
      </c>
      <c r="N30" s="999">
        <v>19.7</v>
      </c>
      <c r="P30" s="131"/>
    </row>
    <row r="31" spans="1:17" ht="13.5" customHeight="1" x14ac:dyDescent="0.2">
      <c r="A31" s="131"/>
      <c r="B31" s="239"/>
      <c r="C31" s="574" t="s">
        <v>278</v>
      </c>
      <c r="D31" s="141"/>
      <c r="E31" s="139"/>
      <c r="F31" s="139"/>
      <c r="G31" s="84"/>
      <c r="H31" s="566">
        <v>15.1</v>
      </c>
      <c r="I31" s="566">
        <v>16.5</v>
      </c>
      <c r="J31" s="999">
        <v>19.3</v>
      </c>
      <c r="K31" s="566">
        <v>25</v>
      </c>
      <c r="L31" s="999">
        <v>26.9</v>
      </c>
      <c r="M31" s="1115">
        <v>26.2</v>
      </c>
      <c r="N31" s="999">
        <v>32</v>
      </c>
      <c r="O31" s="140"/>
      <c r="P31" s="131"/>
    </row>
    <row r="32" spans="1:17" ht="20.25" customHeight="1" thickBot="1" x14ac:dyDescent="0.25">
      <c r="A32" s="131"/>
      <c r="B32" s="239"/>
      <c r="C32" s="172"/>
      <c r="D32" s="141"/>
      <c r="E32" s="139"/>
      <c r="F32" s="139"/>
      <c r="G32" s="1616"/>
      <c r="H32" s="1616"/>
      <c r="I32" s="1616"/>
      <c r="J32" s="1616"/>
      <c r="K32" s="1616"/>
      <c r="L32" s="1616"/>
      <c r="M32" s="1617"/>
      <c r="N32" s="1617"/>
      <c r="O32" s="140"/>
      <c r="P32" s="131"/>
    </row>
    <row r="33" spans="1:34" ht="30.75" customHeight="1" thickBot="1" x14ac:dyDescent="0.25">
      <c r="A33" s="131"/>
      <c r="B33" s="239"/>
      <c r="C33" s="1608" t="s">
        <v>292</v>
      </c>
      <c r="D33" s="1609"/>
      <c r="E33" s="1609"/>
      <c r="F33" s="1609"/>
      <c r="G33" s="1609"/>
      <c r="H33" s="1609"/>
      <c r="I33" s="1609"/>
      <c r="J33" s="1609"/>
      <c r="K33" s="1609"/>
      <c r="L33" s="1609"/>
      <c r="M33" s="1609"/>
      <c r="N33" s="1610"/>
      <c r="O33" s="187"/>
      <c r="P33" s="131"/>
    </row>
    <row r="34" spans="1:34" ht="7.5" customHeight="1" x14ac:dyDescent="0.2">
      <c r="A34" s="131"/>
      <c r="B34" s="239"/>
      <c r="C34" s="1611" t="s">
        <v>277</v>
      </c>
      <c r="D34" s="1611"/>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612"/>
      <c r="D35" s="1612"/>
      <c r="E35" s="192"/>
      <c r="F35" s="192"/>
      <c r="G35" s="192"/>
      <c r="H35" s="192"/>
      <c r="I35" s="1613" t="s">
        <v>276</v>
      </c>
      <c r="J35" s="1614"/>
      <c r="K35" s="1615" t="s">
        <v>275</v>
      </c>
      <c r="L35" s="1614"/>
      <c r="M35" s="1615" t="s">
        <v>274</v>
      </c>
      <c r="N35" s="1613"/>
      <c r="O35" s="187"/>
      <c r="P35" s="131"/>
    </row>
    <row r="36" spans="1:34" s="137" customFormat="1" ht="22.5" customHeight="1" x14ac:dyDescent="0.2">
      <c r="A36" s="135"/>
      <c r="B36" s="240"/>
      <c r="C36" s="192"/>
      <c r="D36" s="192"/>
      <c r="E36" s="192"/>
      <c r="F36" s="192"/>
      <c r="G36" s="192"/>
      <c r="H36" s="192"/>
      <c r="I36" s="978" t="s">
        <v>477</v>
      </c>
      <c r="J36" s="978" t="s">
        <v>497</v>
      </c>
      <c r="K36" s="1126" t="s">
        <v>477</v>
      </c>
      <c r="L36" s="1127" t="s">
        <v>497</v>
      </c>
      <c r="M36" s="978" t="s">
        <v>477</v>
      </c>
      <c r="N36" s="978" t="s">
        <v>497</v>
      </c>
      <c r="O36" s="191"/>
      <c r="P36" s="135"/>
      <c r="S36" s="132"/>
      <c r="T36" s="132"/>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000">
        <v>952.67243142082441</v>
      </c>
      <c r="J37" s="1000">
        <v>957.61093221125657</v>
      </c>
      <c r="K37" s="1128">
        <v>1130.3699999999999</v>
      </c>
      <c r="L37" s="1129">
        <v>1138.73</v>
      </c>
      <c r="M37" s="1000">
        <v>21.1</v>
      </c>
      <c r="N37" s="1000">
        <v>25.3</v>
      </c>
      <c r="O37" s="187"/>
      <c r="P37" s="131"/>
      <c r="R37" s="1080"/>
      <c r="T37" s="268"/>
      <c r="U37" s="268"/>
      <c r="V37" s="268"/>
      <c r="W37" s="268"/>
      <c r="X37" s="268"/>
      <c r="Y37" s="268"/>
      <c r="Z37" s="268"/>
      <c r="AA37" s="268"/>
      <c r="AB37" s="268"/>
      <c r="AC37" s="268"/>
      <c r="AD37" s="268"/>
      <c r="AF37" s="268"/>
      <c r="AG37" s="268"/>
      <c r="AH37" s="268"/>
    </row>
    <row r="38" spans="1:34" ht="13.5" customHeight="1" x14ac:dyDescent="0.2">
      <c r="A38" s="131"/>
      <c r="B38" s="239"/>
      <c r="C38" s="95" t="s">
        <v>273</v>
      </c>
      <c r="D38" s="201"/>
      <c r="E38" s="201"/>
      <c r="F38" s="201"/>
      <c r="G38" s="201"/>
      <c r="H38" s="201"/>
      <c r="I38" s="1027">
        <v>959.61139513754881</v>
      </c>
      <c r="J38" s="1027">
        <v>964.11852531266436</v>
      </c>
      <c r="K38" s="1130">
        <v>1236.47</v>
      </c>
      <c r="L38" s="1131">
        <v>1219.53</v>
      </c>
      <c r="M38" s="1001">
        <v>8.1</v>
      </c>
      <c r="N38" s="1001">
        <v>17.8</v>
      </c>
      <c r="O38" s="996"/>
      <c r="P38" s="901"/>
      <c r="R38" s="1080"/>
      <c r="T38" s="268"/>
      <c r="U38" s="268"/>
      <c r="V38" s="268"/>
      <c r="W38" s="268"/>
      <c r="X38" s="268"/>
      <c r="Y38" s="268"/>
      <c r="Z38" s="268"/>
      <c r="AA38" s="268"/>
      <c r="AB38" s="268"/>
      <c r="AC38" s="268"/>
      <c r="AD38" s="268"/>
      <c r="AF38" s="268"/>
      <c r="AG38" s="268"/>
      <c r="AH38" s="268"/>
    </row>
    <row r="39" spans="1:34" ht="13.5" customHeight="1" x14ac:dyDescent="0.2">
      <c r="A39" s="131"/>
      <c r="B39" s="239"/>
      <c r="C39" s="95" t="s">
        <v>272</v>
      </c>
      <c r="D39" s="201"/>
      <c r="E39" s="201"/>
      <c r="F39" s="201"/>
      <c r="G39" s="201"/>
      <c r="H39" s="201"/>
      <c r="I39" s="1027">
        <v>876.8579355342672</v>
      </c>
      <c r="J39" s="1027">
        <v>892.45692649322598</v>
      </c>
      <c r="K39" s="1130">
        <v>1031.23</v>
      </c>
      <c r="L39" s="1131">
        <v>1045.9000000000001</v>
      </c>
      <c r="M39" s="1001">
        <v>26.2</v>
      </c>
      <c r="N39" s="1001">
        <v>31.6</v>
      </c>
      <c r="O39" s="996"/>
      <c r="P39" s="901"/>
      <c r="R39" s="1080"/>
      <c r="T39" s="268"/>
      <c r="U39" s="268"/>
      <c r="V39" s="268"/>
      <c r="W39" s="268"/>
      <c r="X39" s="268"/>
      <c r="Y39" s="268"/>
      <c r="Z39" s="268"/>
      <c r="AA39" s="268"/>
      <c r="AB39" s="268"/>
      <c r="AC39" s="268"/>
      <c r="AD39" s="268"/>
      <c r="AF39" s="268"/>
      <c r="AG39" s="268"/>
      <c r="AH39" s="268"/>
    </row>
    <row r="40" spans="1:34" ht="13.5" customHeight="1" x14ac:dyDescent="0.2">
      <c r="A40" s="131"/>
      <c r="B40" s="239"/>
      <c r="C40" s="95" t="s">
        <v>271</v>
      </c>
      <c r="D40" s="188"/>
      <c r="E40" s="188"/>
      <c r="F40" s="188"/>
      <c r="G40" s="188"/>
      <c r="H40" s="188"/>
      <c r="I40" s="1027">
        <v>2177.140839068968</v>
      </c>
      <c r="J40" s="1027">
        <v>2022.1768515946819</v>
      </c>
      <c r="K40" s="1130">
        <v>3067.01</v>
      </c>
      <c r="L40" s="1131">
        <v>2854.48</v>
      </c>
      <c r="M40" s="1001">
        <v>0.6</v>
      </c>
      <c r="N40" s="1001">
        <v>0.4</v>
      </c>
      <c r="O40" s="996"/>
      <c r="P40" s="901"/>
      <c r="R40" s="1080"/>
      <c r="T40" s="268"/>
      <c r="U40" s="268"/>
      <c r="V40" s="268"/>
      <c r="W40" s="268"/>
      <c r="X40" s="268"/>
      <c r="Y40" s="268"/>
      <c r="Z40" s="268"/>
      <c r="AA40" s="268"/>
      <c r="AB40" s="268"/>
      <c r="AC40" s="268"/>
      <c r="AD40" s="268"/>
      <c r="AF40" s="268"/>
      <c r="AG40" s="268"/>
      <c r="AH40" s="268"/>
    </row>
    <row r="41" spans="1:34" ht="13.5" customHeight="1" x14ac:dyDescent="0.2">
      <c r="A41" s="131"/>
      <c r="B41" s="239"/>
      <c r="C41" s="95" t="s">
        <v>270</v>
      </c>
      <c r="D41" s="188"/>
      <c r="E41" s="188"/>
      <c r="F41" s="188"/>
      <c r="G41" s="188"/>
      <c r="H41" s="188"/>
      <c r="I41" s="1027">
        <v>895.59153758711216</v>
      </c>
      <c r="J41" s="1027">
        <v>927.73224506384531</v>
      </c>
      <c r="K41" s="1130">
        <v>1101.0899999999999</v>
      </c>
      <c r="L41" s="1131">
        <v>1126.3599999999999</v>
      </c>
      <c r="M41" s="1001">
        <v>18.899999999999999</v>
      </c>
      <c r="N41" s="1001">
        <v>19</v>
      </c>
      <c r="O41" s="996"/>
      <c r="P41" s="901"/>
      <c r="R41" s="1080"/>
      <c r="T41" s="268"/>
      <c r="U41" s="268"/>
      <c r="V41" s="268"/>
      <c r="W41" s="268"/>
      <c r="X41" s="268"/>
      <c r="Y41" s="268"/>
      <c r="Z41" s="268"/>
      <c r="AA41" s="268"/>
      <c r="AB41" s="268"/>
      <c r="AC41" s="268"/>
      <c r="AD41" s="268"/>
      <c r="AF41" s="268"/>
      <c r="AG41" s="268"/>
      <c r="AH41" s="268"/>
    </row>
    <row r="42" spans="1:34" ht="13.5" customHeight="1" x14ac:dyDescent="0.2">
      <c r="A42" s="131"/>
      <c r="B42" s="239"/>
      <c r="C42" s="95" t="s">
        <v>269</v>
      </c>
      <c r="D42" s="188"/>
      <c r="E42" s="188"/>
      <c r="F42" s="188"/>
      <c r="G42" s="188"/>
      <c r="H42" s="188"/>
      <c r="I42" s="1027">
        <v>863.81888328486809</v>
      </c>
      <c r="J42" s="1027">
        <v>861.75207349361222</v>
      </c>
      <c r="K42" s="1130">
        <v>978.03</v>
      </c>
      <c r="L42" s="1131">
        <v>977.53</v>
      </c>
      <c r="M42" s="1001">
        <v>22.7</v>
      </c>
      <c r="N42" s="1001">
        <v>24.8</v>
      </c>
      <c r="O42" s="996"/>
      <c r="P42" s="901"/>
      <c r="R42" s="1080"/>
      <c r="T42" s="268"/>
      <c r="U42" s="268"/>
      <c r="V42" s="268"/>
      <c r="W42" s="268"/>
      <c r="X42" s="268"/>
      <c r="Y42" s="268"/>
      <c r="Z42" s="268"/>
      <c r="AA42" s="268"/>
      <c r="AB42" s="268"/>
      <c r="AC42" s="268"/>
      <c r="AD42" s="268"/>
      <c r="AF42" s="268"/>
      <c r="AG42" s="268"/>
      <c r="AH42" s="268"/>
    </row>
    <row r="43" spans="1:34" ht="13.5" customHeight="1" x14ac:dyDescent="0.2">
      <c r="A43" s="131"/>
      <c r="B43" s="239"/>
      <c r="C43" s="95" t="s">
        <v>335</v>
      </c>
      <c r="D43" s="188"/>
      <c r="E43" s="188"/>
      <c r="F43" s="188"/>
      <c r="G43" s="188"/>
      <c r="H43" s="188"/>
      <c r="I43" s="1027">
        <v>922.87173456983521</v>
      </c>
      <c r="J43" s="1027">
        <v>932.51521618364848</v>
      </c>
      <c r="K43" s="1130">
        <v>1082.3399999999999</v>
      </c>
      <c r="L43" s="1131">
        <v>1091.1099999999999</v>
      </c>
      <c r="M43" s="1001">
        <v>20.9</v>
      </c>
      <c r="N43" s="1001">
        <v>24</v>
      </c>
      <c r="O43" s="996"/>
      <c r="P43" s="901"/>
      <c r="R43" s="1080"/>
      <c r="T43" s="268"/>
      <c r="U43" s="268"/>
      <c r="V43" s="268"/>
      <c r="W43" s="268"/>
      <c r="X43" s="268"/>
      <c r="Y43" s="268"/>
      <c r="Z43" s="268"/>
      <c r="AA43" s="268"/>
      <c r="AB43" s="268"/>
      <c r="AC43" s="268"/>
      <c r="AD43" s="268"/>
      <c r="AF43" s="268"/>
      <c r="AG43" s="268"/>
      <c r="AH43" s="268"/>
    </row>
    <row r="44" spans="1:34" ht="13.5" customHeight="1" x14ac:dyDescent="0.2">
      <c r="A44" s="131"/>
      <c r="B44" s="239"/>
      <c r="C44" s="95" t="s">
        <v>268</v>
      </c>
      <c r="D44" s="95"/>
      <c r="E44" s="95"/>
      <c r="F44" s="95"/>
      <c r="G44" s="95"/>
      <c r="H44" s="95"/>
      <c r="I44" s="1027">
        <v>1091.346120276452</v>
      </c>
      <c r="J44" s="1027">
        <v>1053.4568711826744</v>
      </c>
      <c r="K44" s="1130">
        <v>1455.62</v>
      </c>
      <c r="L44" s="1131">
        <v>1557.75</v>
      </c>
      <c r="M44" s="1001">
        <v>11.1</v>
      </c>
      <c r="N44" s="1001">
        <v>12.7</v>
      </c>
      <c r="O44" s="996"/>
      <c r="P44" s="901"/>
      <c r="R44" s="1080"/>
      <c r="T44" s="268"/>
      <c r="U44" s="268"/>
      <c r="V44" s="268"/>
      <c r="W44" s="268"/>
      <c r="X44" s="268"/>
      <c r="Y44" s="268"/>
      <c r="Z44" s="268"/>
      <c r="AA44" s="268"/>
      <c r="AB44" s="268"/>
      <c r="AC44" s="268"/>
      <c r="AD44" s="268"/>
      <c r="AF44" s="268"/>
      <c r="AG44" s="268"/>
      <c r="AH44" s="268"/>
    </row>
    <row r="45" spans="1:34" ht="13.5" customHeight="1" x14ac:dyDescent="0.2">
      <c r="A45" s="131"/>
      <c r="B45" s="239"/>
      <c r="C45" s="95" t="s">
        <v>267</v>
      </c>
      <c r="D45" s="188"/>
      <c r="E45" s="188"/>
      <c r="F45" s="188"/>
      <c r="G45" s="188"/>
      <c r="H45" s="188"/>
      <c r="I45" s="1027">
        <v>711.04731478160693</v>
      </c>
      <c r="J45" s="1027">
        <v>713.932510472275</v>
      </c>
      <c r="K45" s="1130">
        <v>773.74</v>
      </c>
      <c r="L45" s="1131">
        <v>775.75</v>
      </c>
      <c r="M45" s="1001">
        <v>34.700000000000003</v>
      </c>
      <c r="N45" s="1001">
        <v>35.9</v>
      </c>
      <c r="O45" s="996"/>
      <c r="P45" s="901"/>
      <c r="R45" s="1080"/>
      <c r="T45" s="268"/>
      <c r="U45" s="268"/>
      <c r="V45" s="268"/>
      <c r="W45" s="268"/>
      <c r="X45" s="268"/>
      <c r="Y45" s="268"/>
      <c r="Z45" s="268"/>
      <c r="AA45" s="268"/>
      <c r="AB45" s="268"/>
      <c r="AC45" s="268"/>
      <c r="AD45" s="268"/>
      <c r="AF45" s="268"/>
      <c r="AG45" s="268"/>
      <c r="AH45" s="268"/>
    </row>
    <row r="46" spans="1:34" ht="13.5" customHeight="1" x14ac:dyDescent="0.2">
      <c r="A46" s="131"/>
      <c r="B46" s="239"/>
      <c r="C46" s="95" t="s">
        <v>266</v>
      </c>
      <c r="D46" s="188"/>
      <c r="E46" s="188"/>
      <c r="F46" s="188"/>
      <c r="G46" s="188"/>
      <c r="H46" s="188"/>
      <c r="I46" s="1027">
        <v>1540.9372848268554</v>
      </c>
      <c r="J46" s="1027">
        <v>1574.1902614137941</v>
      </c>
      <c r="K46" s="1130">
        <v>1834.94</v>
      </c>
      <c r="L46" s="1131">
        <v>1854.29</v>
      </c>
      <c r="M46" s="1001">
        <v>5.3</v>
      </c>
      <c r="N46" s="1001">
        <v>6.6</v>
      </c>
      <c r="O46" s="996"/>
      <c r="P46" s="901"/>
      <c r="R46" s="1080"/>
      <c r="T46" s="268"/>
      <c r="U46" s="268"/>
      <c r="V46" s="268"/>
      <c r="W46" s="268"/>
      <c r="X46" s="268"/>
      <c r="Y46" s="268"/>
      <c r="Z46" s="268"/>
      <c r="AA46" s="268"/>
      <c r="AB46" s="268"/>
      <c r="AC46" s="268"/>
      <c r="AD46" s="268"/>
      <c r="AF46" s="268"/>
      <c r="AG46" s="268"/>
      <c r="AH46" s="268"/>
    </row>
    <row r="47" spans="1:34" ht="13.5" customHeight="1" x14ac:dyDescent="0.2">
      <c r="A47" s="131"/>
      <c r="B47" s="239"/>
      <c r="C47" s="95" t="s">
        <v>265</v>
      </c>
      <c r="D47" s="188"/>
      <c r="E47" s="188"/>
      <c r="F47" s="188"/>
      <c r="G47" s="188"/>
      <c r="H47" s="188"/>
      <c r="I47" s="1027">
        <v>1572.5093203798053</v>
      </c>
      <c r="J47" s="1027">
        <v>1552.0245100916054</v>
      </c>
      <c r="K47" s="1130">
        <v>2270.06</v>
      </c>
      <c r="L47" s="1131">
        <v>2224.61</v>
      </c>
      <c r="M47" s="1001">
        <v>1.2</v>
      </c>
      <c r="N47" s="1001">
        <v>2.2000000000000002</v>
      </c>
      <c r="O47" s="996"/>
      <c r="P47" s="901"/>
      <c r="R47" s="1080"/>
      <c r="T47" s="268"/>
      <c r="U47" s="268"/>
      <c r="V47" s="268"/>
      <c r="W47" s="268"/>
      <c r="X47" s="268"/>
      <c r="Y47" s="268"/>
      <c r="Z47" s="268"/>
      <c r="AA47" s="268"/>
      <c r="AB47" s="268"/>
      <c r="AC47" s="268"/>
      <c r="AD47" s="268"/>
      <c r="AF47" s="268"/>
      <c r="AG47" s="268"/>
      <c r="AH47" s="268"/>
    </row>
    <row r="48" spans="1:34" ht="13.5" customHeight="1" x14ac:dyDescent="0.2">
      <c r="A48" s="131"/>
      <c r="B48" s="239"/>
      <c r="C48" s="95" t="s">
        <v>264</v>
      </c>
      <c r="D48" s="188"/>
      <c r="E48" s="188"/>
      <c r="F48" s="188"/>
      <c r="G48" s="188"/>
      <c r="H48" s="188"/>
      <c r="I48" s="1027">
        <v>1004.2502727339743</v>
      </c>
      <c r="J48" s="1027">
        <v>1041.9840009632228</v>
      </c>
      <c r="K48" s="1130">
        <v>1113.2</v>
      </c>
      <c r="L48" s="1131">
        <v>1140</v>
      </c>
      <c r="M48" s="1001">
        <v>19.899999999999999</v>
      </c>
      <c r="N48" s="1001">
        <v>27.4</v>
      </c>
      <c r="O48" s="996"/>
      <c r="P48" s="901"/>
      <c r="R48" s="1080"/>
      <c r="T48" s="268"/>
      <c r="U48" s="268"/>
      <c r="V48" s="268"/>
      <c r="W48" s="268"/>
      <c r="X48" s="268"/>
      <c r="Y48" s="268"/>
      <c r="Z48" s="268"/>
      <c r="AA48" s="268"/>
      <c r="AB48" s="268"/>
      <c r="AC48" s="268"/>
      <c r="AD48" s="268"/>
      <c r="AF48" s="268"/>
      <c r="AG48" s="268"/>
      <c r="AH48" s="268"/>
    </row>
    <row r="49" spans="1:34" ht="13.5" customHeight="1" x14ac:dyDescent="0.2">
      <c r="A49" s="131"/>
      <c r="B49" s="239"/>
      <c r="C49" s="95" t="s">
        <v>263</v>
      </c>
      <c r="D49" s="188"/>
      <c r="E49" s="188"/>
      <c r="F49" s="188"/>
      <c r="G49" s="188"/>
      <c r="H49" s="188"/>
      <c r="I49" s="1027">
        <v>1277.4052178039108</v>
      </c>
      <c r="J49" s="1027">
        <v>1285.3371419285079</v>
      </c>
      <c r="K49" s="1130">
        <v>1452.63</v>
      </c>
      <c r="L49" s="1131">
        <v>1439.79</v>
      </c>
      <c r="M49" s="1001">
        <v>8.4</v>
      </c>
      <c r="N49" s="1001">
        <v>11.4</v>
      </c>
      <c r="O49" s="996"/>
      <c r="P49" s="901"/>
      <c r="R49" s="1080"/>
      <c r="T49" s="268"/>
      <c r="U49" s="268"/>
      <c r="V49" s="268"/>
      <c r="W49" s="268"/>
      <c r="X49" s="268"/>
      <c r="Y49" s="268"/>
      <c r="Z49" s="268"/>
      <c r="AA49" s="268"/>
      <c r="AB49" s="268"/>
      <c r="AC49" s="268"/>
      <c r="AD49" s="268"/>
      <c r="AF49" s="268"/>
      <c r="AG49" s="268"/>
      <c r="AH49" s="268"/>
    </row>
    <row r="50" spans="1:34" ht="13.5" customHeight="1" x14ac:dyDescent="0.2">
      <c r="A50" s="131"/>
      <c r="B50" s="239"/>
      <c r="C50" s="95" t="s">
        <v>262</v>
      </c>
      <c r="D50" s="188"/>
      <c r="E50" s="188"/>
      <c r="F50" s="188"/>
      <c r="G50" s="188"/>
      <c r="H50" s="188"/>
      <c r="I50" s="1027">
        <v>766.93772090756761</v>
      </c>
      <c r="J50" s="1027">
        <v>764.32330511190742</v>
      </c>
      <c r="K50" s="1130">
        <v>892.3</v>
      </c>
      <c r="L50" s="1131">
        <v>887.82</v>
      </c>
      <c r="M50" s="1001">
        <v>26.2</v>
      </c>
      <c r="N50" s="1001">
        <v>36.299999999999997</v>
      </c>
      <c r="O50" s="996"/>
      <c r="P50" s="901"/>
      <c r="R50" s="1080"/>
      <c r="T50" s="268"/>
      <c r="U50" s="268"/>
      <c r="V50" s="268"/>
      <c r="W50" s="268"/>
      <c r="X50" s="268"/>
      <c r="Y50" s="268"/>
      <c r="Z50" s="268"/>
      <c r="AA50" s="268"/>
      <c r="AB50" s="268"/>
      <c r="AC50" s="268"/>
      <c r="AD50" s="268"/>
      <c r="AF50" s="268"/>
      <c r="AG50" s="268"/>
      <c r="AH50" s="268"/>
    </row>
    <row r="51" spans="1:34" ht="13.5" customHeight="1" x14ac:dyDescent="0.2">
      <c r="A51" s="131"/>
      <c r="B51" s="239"/>
      <c r="C51" s="95" t="s">
        <v>261</v>
      </c>
      <c r="D51" s="188"/>
      <c r="E51" s="188"/>
      <c r="F51" s="188"/>
      <c r="G51" s="188"/>
      <c r="H51" s="188"/>
      <c r="I51" s="1027">
        <v>1202.1051295259754</v>
      </c>
      <c r="J51" s="1027">
        <v>1186.9488890379257</v>
      </c>
      <c r="K51" s="1130">
        <v>1301.7</v>
      </c>
      <c r="L51" s="1131">
        <v>1284.9100000000001</v>
      </c>
      <c r="M51" s="1001">
        <v>9.8000000000000007</v>
      </c>
      <c r="N51" s="1001">
        <v>11</v>
      </c>
      <c r="O51" s="996"/>
      <c r="P51" s="901"/>
      <c r="R51" s="1080"/>
      <c r="T51" s="268"/>
      <c r="U51" s="268"/>
      <c r="V51" s="268"/>
      <c r="W51" s="268"/>
      <c r="X51" s="268"/>
      <c r="Y51" s="268"/>
      <c r="Z51" s="268"/>
      <c r="AA51" s="268"/>
      <c r="AB51" s="268"/>
      <c r="AC51" s="268"/>
      <c r="AD51" s="268"/>
      <c r="AF51" s="268"/>
      <c r="AG51" s="268"/>
      <c r="AH51" s="268"/>
    </row>
    <row r="52" spans="1:34" ht="13.5" customHeight="1" x14ac:dyDescent="0.2">
      <c r="A52" s="131"/>
      <c r="B52" s="239"/>
      <c r="C52" s="95" t="s">
        <v>260</v>
      </c>
      <c r="D52" s="188"/>
      <c r="E52" s="188"/>
      <c r="F52" s="188"/>
      <c r="G52" s="188"/>
      <c r="H52" s="188"/>
      <c r="I52" s="1027">
        <v>767.73660899536776</v>
      </c>
      <c r="J52" s="1027">
        <v>778.92490281375706</v>
      </c>
      <c r="K52" s="1130">
        <v>856.67</v>
      </c>
      <c r="L52" s="1131">
        <v>862.43</v>
      </c>
      <c r="M52" s="1001">
        <v>21.4</v>
      </c>
      <c r="N52" s="1001">
        <v>28.5</v>
      </c>
      <c r="O52" s="996"/>
      <c r="P52" s="901"/>
      <c r="R52" s="1080"/>
      <c r="T52" s="268"/>
      <c r="U52" s="268"/>
      <c r="V52" s="268"/>
      <c r="W52" s="268"/>
      <c r="X52" s="268"/>
      <c r="Y52" s="268"/>
      <c r="Z52" s="268"/>
      <c r="AA52" s="268"/>
      <c r="AB52" s="268"/>
      <c r="AC52" s="268"/>
      <c r="AD52" s="268"/>
      <c r="AF52" s="268"/>
      <c r="AG52" s="268"/>
      <c r="AH52" s="268"/>
    </row>
    <row r="53" spans="1:34" ht="13.5" customHeight="1" x14ac:dyDescent="0.2">
      <c r="A53" s="131"/>
      <c r="B53" s="239"/>
      <c r="C53" s="95" t="s">
        <v>259</v>
      </c>
      <c r="D53" s="188"/>
      <c r="E53" s="188"/>
      <c r="F53" s="188"/>
      <c r="G53" s="188"/>
      <c r="H53" s="188"/>
      <c r="I53" s="1027">
        <v>1331.4384742590216</v>
      </c>
      <c r="J53" s="1027">
        <v>1343.3243536087937</v>
      </c>
      <c r="K53" s="1130">
        <v>1496.99</v>
      </c>
      <c r="L53" s="1131">
        <v>1220.5</v>
      </c>
      <c r="M53" s="1001">
        <v>21.2</v>
      </c>
      <c r="N53" s="1001">
        <v>29.2</v>
      </c>
      <c r="O53" s="996"/>
      <c r="P53" s="901"/>
      <c r="R53" s="1080"/>
      <c r="T53" s="268"/>
      <c r="U53" s="268"/>
      <c r="V53" s="268"/>
      <c r="W53" s="268"/>
      <c r="X53" s="268"/>
      <c r="Y53" s="268"/>
      <c r="Z53" s="268"/>
      <c r="AA53" s="268"/>
      <c r="AB53" s="268"/>
      <c r="AC53" s="268"/>
      <c r="AD53" s="268"/>
      <c r="AF53" s="268"/>
      <c r="AG53" s="268"/>
      <c r="AH53" s="268"/>
    </row>
    <row r="54" spans="1:34" ht="13.5" customHeight="1" x14ac:dyDescent="0.2">
      <c r="A54" s="131"/>
      <c r="B54" s="239"/>
      <c r="C54" s="95" t="s">
        <v>110</v>
      </c>
      <c r="D54" s="188"/>
      <c r="E54" s="188"/>
      <c r="F54" s="188"/>
      <c r="G54" s="188"/>
      <c r="H54" s="188"/>
      <c r="I54" s="1027">
        <v>930.25321200866392</v>
      </c>
      <c r="J54" s="1027">
        <v>956.99450534874563</v>
      </c>
      <c r="K54" s="1130">
        <v>1050.1199999999999</v>
      </c>
      <c r="L54" s="1131">
        <v>1063.67</v>
      </c>
      <c r="M54" s="1001">
        <v>27.4</v>
      </c>
      <c r="N54" s="1001">
        <v>30.2</v>
      </c>
      <c r="O54" s="996"/>
      <c r="P54" s="901"/>
      <c r="R54" s="1080"/>
      <c r="T54" s="268"/>
      <c r="U54" s="268"/>
      <c r="V54" s="268"/>
      <c r="W54" s="268"/>
      <c r="X54" s="268"/>
      <c r="Y54" s="268"/>
      <c r="Z54" s="268"/>
      <c r="AA54" s="268"/>
      <c r="AB54" s="268"/>
      <c r="AC54" s="268"/>
      <c r="AD54" s="268"/>
      <c r="AF54" s="268"/>
      <c r="AG54" s="268"/>
      <c r="AH54" s="268"/>
    </row>
    <row r="55" spans="1:34" ht="13.5" customHeight="1" x14ac:dyDescent="0.2">
      <c r="A55" s="131"/>
      <c r="B55" s="239"/>
      <c r="C55" s="1618" t="s">
        <v>480</v>
      </c>
      <c r="D55" s="1618"/>
      <c r="E55" s="1618"/>
      <c r="F55" s="1618"/>
      <c r="G55" s="1618"/>
      <c r="H55" s="1618"/>
      <c r="I55" s="1618"/>
      <c r="J55" s="1618"/>
      <c r="K55" s="1618"/>
      <c r="L55" s="1618"/>
      <c r="M55" s="1618"/>
      <c r="N55" s="1618"/>
      <c r="O55" s="1618"/>
      <c r="P55" s="131"/>
      <c r="R55" s="1080"/>
    </row>
    <row r="56" spans="1:34" ht="13.5" customHeight="1" x14ac:dyDescent="0.2">
      <c r="A56" s="131"/>
      <c r="B56" s="239"/>
      <c r="C56" s="186" t="s">
        <v>386</v>
      </c>
      <c r="D56" s="133"/>
      <c r="E56" s="134"/>
      <c r="F56" s="185"/>
      <c r="G56" s="185"/>
      <c r="H56" s="146"/>
      <c r="I56" s="1619" t="s">
        <v>421</v>
      </c>
      <c r="J56" s="1619"/>
      <c r="K56" s="1619"/>
      <c r="L56" s="1619"/>
      <c r="M56" s="1619"/>
      <c r="N56" s="1619"/>
      <c r="O56" s="1619"/>
      <c r="P56" s="131"/>
    </row>
    <row r="57" spans="1:34" ht="13.5" customHeight="1" x14ac:dyDescent="0.2">
      <c r="A57" s="131"/>
      <c r="B57" s="243">
        <v>14</v>
      </c>
      <c r="C57" s="1607">
        <v>42826</v>
      </c>
      <c r="D57" s="1607"/>
      <c r="E57" s="133"/>
      <c r="F57" s="133"/>
      <c r="G57" s="133"/>
      <c r="H57" s="133"/>
      <c r="I57" s="133"/>
      <c r="J57" s="133"/>
      <c r="K57" s="133"/>
      <c r="L57" s="133"/>
      <c r="M57" s="133"/>
      <c r="N57" s="133"/>
      <c r="P57" s="131"/>
    </row>
  </sheetData>
  <mergeCells count="20">
    <mergeCell ref="C29:F29"/>
    <mergeCell ref="C57:D57"/>
    <mergeCell ref="C33:N33"/>
    <mergeCell ref="C34:D35"/>
    <mergeCell ref="I35:J35"/>
    <mergeCell ref="K35:L35"/>
    <mergeCell ref="M35:N35"/>
    <mergeCell ref="G32:H32"/>
    <mergeCell ref="I32:J32"/>
    <mergeCell ref="K32:L32"/>
    <mergeCell ref="M32:N32"/>
    <mergeCell ref="C55:O55"/>
    <mergeCell ref="I56:O56"/>
    <mergeCell ref="L1:O1"/>
    <mergeCell ref="C5:D6"/>
    <mergeCell ref="C8:F8"/>
    <mergeCell ref="C13:D14"/>
    <mergeCell ref="H14:I14"/>
    <mergeCell ref="J14:K14"/>
    <mergeCell ref="L14:M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620" t="s">
        <v>317</v>
      </c>
      <c r="C1" s="1620"/>
      <c r="D1" s="1620"/>
      <c r="E1" s="217"/>
      <c r="F1" s="217"/>
      <c r="G1" s="217"/>
      <c r="H1" s="217"/>
      <c r="I1" s="217"/>
      <c r="J1" s="259"/>
      <c r="K1" s="2"/>
    </row>
    <row r="2" spans="1:11" ht="6" customHeight="1" x14ac:dyDescent="0.2">
      <c r="A2" s="2"/>
      <c r="B2" s="1556"/>
      <c r="C2" s="1556"/>
      <c r="D2" s="1556"/>
      <c r="E2" s="4"/>
      <c r="F2" s="4"/>
      <c r="G2" s="4"/>
      <c r="H2" s="4"/>
      <c r="I2" s="4"/>
      <c r="J2" s="529"/>
      <c r="K2" s="2"/>
    </row>
    <row r="3" spans="1:11" ht="13.5" customHeight="1" thickBot="1" x14ac:dyDescent="0.25">
      <c r="A3" s="2"/>
      <c r="B3" s="4"/>
      <c r="C3" s="4"/>
      <c r="D3" s="4"/>
      <c r="E3" s="726"/>
      <c r="F3" s="726"/>
      <c r="G3" s="726"/>
      <c r="H3" s="726"/>
      <c r="I3" s="726" t="s">
        <v>70</v>
      </c>
      <c r="J3" s="214"/>
      <c r="K3" s="2"/>
    </row>
    <row r="4" spans="1:11" s="7" customFormat="1" ht="13.5" customHeight="1" thickBot="1" x14ac:dyDescent="0.25">
      <c r="A4" s="6"/>
      <c r="B4" s="14"/>
      <c r="C4" s="1621" t="s">
        <v>344</v>
      </c>
      <c r="D4" s="1622"/>
      <c r="E4" s="1622"/>
      <c r="F4" s="1622"/>
      <c r="G4" s="1622"/>
      <c r="H4" s="1622"/>
      <c r="I4" s="1623"/>
      <c r="J4" s="214"/>
      <c r="K4" s="6"/>
    </row>
    <row r="5" spans="1:11" ht="4.5" customHeight="1" x14ac:dyDescent="0.2">
      <c r="A5" s="2"/>
      <c r="B5" s="4"/>
      <c r="C5" s="1624" t="s">
        <v>85</v>
      </c>
      <c r="D5" s="1625"/>
      <c r="E5" s="728"/>
      <c r="F5" s="728"/>
      <c r="G5" s="728"/>
      <c r="H5" s="728"/>
      <c r="I5" s="728"/>
      <c r="J5" s="214"/>
      <c r="K5" s="2"/>
    </row>
    <row r="6" spans="1:11" ht="15.75" customHeight="1" x14ac:dyDescent="0.2">
      <c r="A6" s="2"/>
      <c r="B6" s="4"/>
      <c r="C6" s="1624"/>
      <c r="D6" s="1625"/>
      <c r="E6" s="1626" t="s">
        <v>343</v>
      </c>
      <c r="F6" s="1626"/>
      <c r="G6" s="1626"/>
      <c r="H6" s="1626"/>
      <c r="I6" s="1626"/>
      <c r="J6" s="214"/>
      <c r="K6" s="2"/>
    </row>
    <row r="7" spans="1:11" ht="13.5" customHeight="1" x14ac:dyDescent="0.2">
      <c r="A7" s="2"/>
      <c r="B7" s="4"/>
      <c r="C7" s="1625"/>
      <c r="D7" s="1625"/>
      <c r="E7" s="1111">
        <v>2015</v>
      </c>
      <c r="F7" s="1627">
        <v>2016</v>
      </c>
      <c r="G7" s="1628"/>
      <c r="H7" s="1628"/>
      <c r="I7" s="1628"/>
      <c r="J7" s="214"/>
      <c r="K7" s="2"/>
    </row>
    <row r="8" spans="1:11" ht="13.5" customHeight="1" x14ac:dyDescent="0.2">
      <c r="A8" s="2"/>
      <c r="B8" s="4"/>
      <c r="C8" s="531"/>
      <c r="D8" s="531"/>
      <c r="E8" s="1086" t="s">
        <v>96</v>
      </c>
      <c r="F8" s="727" t="s">
        <v>93</v>
      </c>
      <c r="G8" s="951" t="s">
        <v>102</v>
      </c>
      <c r="H8" s="727" t="s">
        <v>500</v>
      </c>
      <c r="I8" s="1086" t="s">
        <v>96</v>
      </c>
      <c r="J8" s="214"/>
      <c r="K8" s="2"/>
    </row>
    <row r="9" spans="1:11" s="534" customFormat="1" ht="23.25" customHeight="1" x14ac:dyDescent="0.2">
      <c r="A9" s="532"/>
      <c r="B9" s="533"/>
      <c r="C9" s="1630" t="s">
        <v>68</v>
      </c>
      <c r="D9" s="1630"/>
      <c r="E9" s="1023">
        <v>5.19</v>
      </c>
      <c r="F9" s="1023">
        <v>5.19</v>
      </c>
      <c r="G9" s="1023">
        <v>5.21</v>
      </c>
      <c r="H9" s="1023">
        <v>5.21</v>
      </c>
      <c r="I9" s="1023">
        <v>5.2</v>
      </c>
      <c r="J9" s="599"/>
      <c r="K9" s="532"/>
    </row>
    <row r="10" spans="1:11" ht="18.75" customHeight="1" x14ac:dyDescent="0.2">
      <c r="A10" s="2"/>
      <c r="B10" s="4"/>
      <c r="C10" s="201" t="s">
        <v>325</v>
      </c>
      <c r="D10" s="13"/>
      <c r="E10" s="1024">
        <v>10.86</v>
      </c>
      <c r="F10" s="1024">
        <v>10.95</v>
      </c>
      <c r="G10" s="1024">
        <v>10.93</v>
      </c>
      <c r="H10" s="1024">
        <v>10.63</v>
      </c>
      <c r="I10" s="1024">
        <v>10.77</v>
      </c>
      <c r="J10" s="599"/>
      <c r="K10" s="2"/>
    </row>
    <row r="11" spans="1:11" ht="18.75" customHeight="1" x14ac:dyDescent="0.2">
      <c r="A11" s="2"/>
      <c r="B11" s="4"/>
      <c r="C11" s="201" t="s">
        <v>251</v>
      </c>
      <c r="D11" s="22"/>
      <c r="E11" s="1024">
        <v>7.03</v>
      </c>
      <c r="F11" s="1024">
        <v>6.98</v>
      </c>
      <c r="G11" s="1024">
        <v>6.96</v>
      </c>
      <c r="H11" s="1024">
        <v>7.02</v>
      </c>
      <c r="I11" s="1024">
        <v>7.07</v>
      </c>
      <c r="J11" s="599"/>
      <c r="K11" s="2"/>
    </row>
    <row r="12" spans="1:11" ht="18.75" customHeight="1" x14ac:dyDescent="0.2">
      <c r="A12" s="2"/>
      <c r="B12" s="4"/>
      <c r="C12" s="201" t="s">
        <v>252</v>
      </c>
      <c r="D12" s="22"/>
      <c r="E12" s="1024">
        <v>4.22</v>
      </c>
      <c r="F12" s="1024">
        <v>4.2300000000000004</v>
      </c>
      <c r="G12" s="1024">
        <v>4.29</v>
      </c>
      <c r="H12" s="1024">
        <v>4.3</v>
      </c>
      <c r="I12" s="1024">
        <v>4.28</v>
      </c>
      <c r="J12" s="599"/>
      <c r="K12" s="2"/>
    </row>
    <row r="13" spans="1:11" ht="18.75" customHeight="1" x14ac:dyDescent="0.2">
      <c r="A13" s="2"/>
      <c r="B13" s="4"/>
      <c r="C13" s="201" t="s">
        <v>84</v>
      </c>
      <c r="D13" s="13"/>
      <c r="E13" s="1024">
        <v>4.21</v>
      </c>
      <c r="F13" s="1024">
        <v>4.21</v>
      </c>
      <c r="G13" s="1024">
        <v>4.1900000000000004</v>
      </c>
      <c r="H13" s="1024">
        <v>4.2699999999999996</v>
      </c>
      <c r="I13" s="1024">
        <v>4.2699999999999996</v>
      </c>
      <c r="J13" s="530"/>
      <c r="K13" s="2"/>
    </row>
    <row r="14" spans="1:11" ht="18.75" customHeight="1" x14ac:dyDescent="0.2">
      <c r="A14" s="2"/>
      <c r="B14" s="4"/>
      <c r="C14" s="201" t="s">
        <v>253</v>
      </c>
      <c r="D14" s="22"/>
      <c r="E14" s="1024">
        <v>4.37</v>
      </c>
      <c r="F14" s="1024">
        <v>4.47</v>
      </c>
      <c r="G14" s="1024">
        <v>4.5</v>
      </c>
      <c r="H14" s="1024">
        <v>4.4800000000000004</v>
      </c>
      <c r="I14" s="1024">
        <v>4.46</v>
      </c>
      <c r="J14" s="530"/>
      <c r="K14" s="2"/>
    </row>
    <row r="15" spans="1:11" ht="18.75" customHeight="1" x14ac:dyDescent="0.2">
      <c r="A15" s="2"/>
      <c r="B15" s="4"/>
      <c r="C15" s="201" t="s">
        <v>83</v>
      </c>
      <c r="D15" s="22"/>
      <c r="E15" s="1024">
        <v>4.26</v>
      </c>
      <c r="F15" s="1024">
        <v>4.2699999999999996</v>
      </c>
      <c r="G15" s="1024">
        <v>4.16</v>
      </c>
      <c r="H15" s="1024">
        <v>4.2699999999999996</v>
      </c>
      <c r="I15" s="1024">
        <v>4.28</v>
      </c>
      <c r="J15" s="530"/>
      <c r="K15" s="2"/>
    </row>
    <row r="16" spans="1:11" ht="18.75" customHeight="1" x14ac:dyDescent="0.2">
      <c r="A16" s="2"/>
      <c r="B16" s="4"/>
      <c r="C16" s="201" t="s">
        <v>254</v>
      </c>
      <c r="D16" s="22"/>
      <c r="E16" s="1024">
        <v>4.37</v>
      </c>
      <c r="F16" s="1024">
        <v>4.49</v>
      </c>
      <c r="G16" s="1024">
        <v>4.33</v>
      </c>
      <c r="H16" s="1024">
        <v>4.29</v>
      </c>
      <c r="I16" s="1024">
        <v>4.3099999999999996</v>
      </c>
      <c r="J16" s="530"/>
      <c r="K16" s="2"/>
    </row>
    <row r="17" spans="1:18" ht="18.75" customHeight="1" x14ac:dyDescent="0.2">
      <c r="A17" s="2"/>
      <c r="B17" s="4"/>
      <c r="C17" s="201" t="s">
        <v>82</v>
      </c>
      <c r="D17" s="22"/>
      <c r="E17" s="1024">
        <v>4.3</v>
      </c>
      <c r="F17" s="1024">
        <v>4.25</v>
      </c>
      <c r="G17" s="1024">
        <v>4.26</v>
      </c>
      <c r="H17" s="1024">
        <v>4.2300000000000004</v>
      </c>
      <c r="I17" s="1024">
        <v>4.37</v>
      </c>
      <c r="J17" s="530"/>
      <c r="K17" s="2"/>
    </row>
    <row r="18" spans="1:18" ht="18.75" customHeight="1" x14ac:dyDescent="0.2">
      <c r="A18" s="2"/>
      <c r="B18" s="4"/>
      <c r="C18" s="201" t="s">
        <v>81</v>
      </c>
      <c r="D18" s="22"/>
      <c r="E18" s="1024">
        <v>4.84</v>
      </c>
      <c r="F18" s="1024">
        <v>4.82</v>
      </c>
      <c r="G18" s="1024">
        <v>4.7300000000000004</v>
      </c>
      <c r="H18" s="1024">
        <v>4.8</v>
      </c>
      <c r="I18" s="1024">
        <v>4.78</v>
      </c>
      <c r="J18" s="530"/>
      <c r="K18" s="2"/>
    </row>
    <row r="19" spans="1:18" ht="18.75" customHeight="1" x14ac:dyDescent="0.2">
      <c r="A19" s="2"/>
      <c r="B19" s="4"/>
      <c r="C19" s="201" t="s">
        <v>255</v>
      </c>
      <c r="D19" s="22"/>
      <c r="E19" s="1024">
        <v>4.37</v>
      </c>
      <c r="F19" s="1024">
        <v>4.25</v>
      </c>
      <c r="G19" s="1024">
        <v>4.25</v>
      </c>
      <c r="H19" s="1024">
        <v>4.32</v>
      </c>
      <c r="I19" s="1024">
        <v>4.3</v>
      </c>
      <c r="J19" s="530"/>
      <c r="K19" s="2"/>
    </row>
    <row r="20" spans="1:18" ht="18.75" customHeight="1" x14ac:dyDescent="0.2">
      <c r="A20" s="2"/>
      <c r="B20" s="4"/>
      <c r="C20" s="201" t="s">
        <v>80</v>
      </c>
      <c r="D20" s="13"/>
      <c r="E20" s="1024">
        <v>5.08</v>
      </c>
      <c r="F20" s="1024">
        <v>4.92</v>
      </c>
      <c r="G20" s="1024">
        <v>4.9800000000000004</v>
      </c>
      <c r="H20" s="1024">
        <v>5.0599999999999996</v>
      </c>
      <c r="I20" s="1024">
        <v>5.12</v>
      </c>
      <c r="J20" s="530"/>
      <c r="K20" s="2"/>
    </row>
    <row r="21" spans="1:18" ht="18.75" customHeight="1" x14ac:dyDescent="0.2">
      <c r="A21" s="2"/>
      <c r="B21" s="4"/>
      <c r="C21" s="201" t="s">
        <v>256</v>
      </c>
      <c r="D21" s="22"/>
      <c r="E21" s="1024">
        <v>5.16</v>
      </c>
      <c r="F21" s="1024">
        <v>5.17</v>
      </c>
      <c r="G21" s="1024">
        <v>5.23</v>
      </c>
      <c r="H21" s="1024">
        <v>5.27</v>
      </c>
      <c r="I21" s="1024">
        <v>5.09</v>
      </c>
      <c r="J21" s="530"/>
      <c r="K21" s="2"/>
    </row>
    <row r="22" spans="1:18" ht="18.75" customHeight="1" x14ac:dyDescent="0.2">
      <c r="A22" s="2"/>
      <c r="B22" s="4"/>
      <c r="C22" s="201" t="s">
        <v>257</v>
      </c>
      <c r="D22" s="22"/>
      <c r="E22" s="1024">
        <v>4.88</v>
      </c>
      <c r="F22" s="1024">
        <v>4.8</v>
      </c>
      <c r="G22" s="1024">
        <v>4.8099999999999996</v>
      </c>
      <c r="H22" s="1024">
        <v>4.87</v>
      </c>
      <c r="I22" s="1024">
        <v>4.8499999999999996</v>
      </c>
      <c r="J22" s="530"/>
      <c r="K22" s="2"/>
    </row>
    <row r="23" spans="1:18" ht="18.75" customHeight="1" x14ac:dyDescent="0.2">
      <c r="A23" s="2"/>
      <c r="B23" s="4"/>
      <c r="C23" s="201" t="s">
        <v>331</v>
      </c>
      <c r="D23" s="22"/>
      <c r="E23" s="1024">
        <v>4.6399999999999997</v>
      </c>
      <c r="F23" s="1024">
        <v>4.67</v>
      </c>
      <c r="G23" s="1024">
        <v>4.67</v>
      </c>
      <c r="H23" s="1024">
        <v>4.7</v>
      </c>
      <c r="I23" s="1024">
        <v>4.7</v>
      </c>
      <c r="J23" s="530"/>
      <c r="K23" s="2"/>
    </row>
    <row r="24" spans="1:18" ht="18.75" customHeight="1" x14ac:dyDescent="0.2">
      <c r="A24" s="2"/>
      <c r="B24" s="4"/>
      <c r="C24" s="201" t="s">
        <v>332</v>
      </c>
      <c r="D24" s="22"/>
      <c r="E24" s="1024">
        <v>4.1100000000000003</v>
      </c>
      <c r="F24" s="1024">
        <v>4.12</v>
      </c>
      <c r="G24" s="1024">
        <v>4.1500000000000004</v>
      </c>
      <c r="H24" s="1024">
        <v>4.2</v>
      </c>
      <c r="I24" s="1024">
        <v>4.1399999999999997</v>
      </c>
      <c r="J24" s="530"/>
      <c r="K24" s="2"/>
    </row>
    <row r="25" spans="1:18" ht="35.25" customHeight="1" thickBot="1" x14ac:dyDescent="0.25">
      <c r="A25" s="2"/>
      <c r="B25" s="4"/>
      <c r="C25" s="729"/>
      <c r="D25" s="729"/>
      <c r="E25" s="535"/>
      <c r="F25" s="535"/>
      <c r="G25" s="535"/>
      <c r="H25" s="535"/>
      <c r="I25" s="535"/>
      <c r="J25" s="530"/>
      <c r="K25" s="2"/>
    </row>
    <row r="26" spans="1:18" s="7" customFormat="1" ht="13.5" customHeight="1" thickBot="1" x14ac:dyDescent="0.25">
      <c r="A26" s="6"/>
      <c r="B26" s="14"/>
      <c r="C26" s="1621" t="s">
        <v>345</v>
      </c>
      <c r="D26" s="1622"/>
      <c r="E26" s="1622"/>
      <c r="F26" s="1622"/>
      <c r="G26" s="1622"/>
      <c r="H26" s="1622"/>
      <c r="I26" s="1623"/>
      <c r="J26" s="530"/>
      <c r="K26" s="6"/>
    </row>
    <row r="27" spans="1:18" ht="4.5" customHeight="1" x14ac:dyDescent="0.2">
      <c r="A27" s="2"/>
      <c r="B27" s="4"/>
      <c r="C27" s="1624" t="s">
        <v>85</v>
      </c>
      <c r="D27" s="1625"/>
      <c r="E27" s="729"/>
      <c r="F27" s="729"/>
      <c r="G27" s="729"/>
      <c r="H27" s="729"/>
      <c r="I27" s="729"/>
      <c r="J27" s="530"/>
      <c r="K27" s="2"/>
    </row>
    <row r="28" spans="1:18" ht="15.75" customHeight="1" x14ac:dyDescent="0.2">
      <c r="A28" s="2"/>
      <c r="B28" s="4"/>
      <c r="C28" s="1624"/>
      <c r="D28" s="1625"/>
      <c r="E28" s="1626" t="s">
        <v>351</v>
      </c>
      <c r="F28" s="1626"/>
      <c r="G28" s="1626"/>
      <c r="H28" s="1626"/>
      <c r="I28" s="1626"/>
      <c r="J28" s="214"/>
      <c r="K28" s="2"/>
    </row>
    <row r="29" spans="1:18" ht="13.5" customHeight="1" x14ac:dyDescent="0.2">
      <c r="A29" s="2"/>
      <c r="B29" s="4"/>
      <c r="C29" s="1625"/>
      <c r="D29" s="1625"/>
      <c r="E29" s="1111">
        <v>2015</v>
      </c>
      <c r="F29" s="1627">
        <v>2016</v>
      </c>
      <c r="G29" s="1628"/>
      <c r="H29" s="1628"/>
      <c r="I29" s="1628"/>
      <c r="J29" s="214"/>
      <c r="K29" s="2"/>
    </row>
    <row r="30" spans="1:18" ht="13.5" customHeight="1" x14ac:dyDescent="0.2">
      <c r="A30" s="2"/>
      <c r="B30" s="4"/>
      <c r="C30" s="531"/>
      <c r="D30" s="531"/>
      <c r="E30" s="1086" t="s">
        <v>96</v>
      </c>
      <c r="F30" s="727" t="s">
        <v>93</v>
      </c>
      <c r="G30" s="951" t="s">
        <v>102</v>
      </c>
      <c r="H30" s="727" t="s">
        <v>500</v>
      </c>
      <c r="I30" s="1086" t="s">
        <v>96</v>
      </c>
      <c r="J30" s="214"/>
      <c r="K30" s="2"/>
      <c r="M30" s="1043"/>
      <c r="O30" s="1043"/>
    </row>
    <row r="31" spans="1:18" s="534" customFormat="1" ht="23.25" customHeight="1" x14ac:dyDescent="0.2">
      <c r="A31" s="532"/>
      <c r="B31" s="533"/>
      <c r="C31" s="1630" t="s">
        <v>68</v>
      </c>
      <c r="D31" s="1630"/>
      <c r="E31" s="1021">
        <v>898.25</v>
      </c>
      <c r="F31" s="1021">
        <v>897.86</v>
      </c>
      <c r="G31" s="1021">
        <v>901.57</v>
      </c>
      <c r="H31" s="1021">
        <v>902.73</v>
      </c>
      <c r="I31" s="1021">
        <v>900.77</v>
      </c>
      <c r="J31" s="599"/>
      <c r="K31" s="532"/>
      <c r="M31" s="1017"/>
      <c r="O31" s="1076"/>
      <c r="Q31" s="1017"/>
      <c r="R31" s="1017"/>
    </row>
    <row r="32" spans="1:18" ht="18.75" customHeight="1" x14ac:dyDescent="0.2">
      <c r="A32" s="2"/>
      <c r="B32" s="4"/>
      <c r="C32" s="201" t="s">
        <v>325</v>
      </c>
      <c r="D32" s="13"/>
      <c r="E32" s="1022">
        <v>1864.56</v>
      </c>
      <c r="F32" s="1022">
        <v>1883.15</v>
      </c>
      <c r="G32" s="1022">
        <v>1878.1</v>
      </c>
      <c r="H32" s="1022">
        <v>1826.47</v>
      </c>
      <c r="I32" s="1022">
        <v>1849.69</v>
      </c>
      <c r="J32" s="599"/>
      <c r="K32" s="2"/>
      <c r="M32" s="1017"/>
      <c r="N32" s="534"/>
      <c r="O32" s="1076"/>
    </row>
    <row r="33" spans="1:15" ht="18.75" customHeight="1" x14ac:dyDescent="0.2">
      <c r="A33" s="2"/>
      <c r="B33" s="4"/>
      <c r="C33" s="201" t="s">
        <v>251</v>
      </c>
      <c r="D33" s="22"/>
      <c r="E33" s="1022">
        <v>1217.74</v>
      </c>
      <c r="F33" s="1022">
        <v>1209.71</v>
      </c>
      <c r="G33" s="1022">
        <v>1205.8900000000001</v>
      </c>
      <c r="H33" s="1022">
        <v>1217.05</v>
      </c>
      <c r="I33" s="1022">
        <v>1225.3399999999999</v>
      </c>
      <c r="J33" s="599"/>
      <c r="K33" s="2"/>
      <c r="M33" s="1017"/>
      <c r="N33" s="534"/>
      <c r="O33" s="1076"/>
    </row>
    <row r="34" spans="1:15" ht="18.75" customHeight="1" x14ac:dyDescent="0.2">
      <c r="A34" s="2"/>
      <c r="B34" s="4"/>
      <c r="C34" s="201" t="s">
        <v>252</v>
      </c>
      <c r="D34" s="22"/>
      <c r="E34" s="1022">
        <v>731.14</v>
      </c>
      <c r="F34" s="1022">
        <v>732.21</v>
      </c>
      <c r="G34" s="1022">
        <v>742.81</v>
      </c>
      <c r="H34" s="1022">
        <v>745.52</v>
      </c>
      <c r="I34" s="1022">
        <v>741.11</v>
      </c>
      <c r="J34" s="599"/>
      <c r="K34" s="2"/>
      <c r="M34" s="1017"/>
      <c r="N34" s="534"/>
      <c r="O34" s="1076"/>
    </row>
    <row r="35" spans="1:15" ht="18.75" customHeight="1" x14ac:dyDescent="0.2">
      <c r="A35" s="2"/>
      <c r="B35" s="4"/>
      <c r="C35" s="201" t="s">
        <v>84</v>
      </c>
      <c r="D35" s="13"/>
      <c r="E35" s="1022">
        <v>730.4</v>
      </c>
      <c r="F35" s="1022">
        <v>729.3</v>
      </c>
      <c r="G35" s="1022">
        <v>726.23</v>
      </c>
      <c r="H35" s="1022">
        <v>740.52</v>
      </c>
      <c r="I35" s="1022">
        <v>739.3</v>
      </c>
      <c r="J35" s="530"/>
      <c r="K35" s="2"/>
      <c r="M35" s="1017"/>
      <c r="N35" s="534"/>
      <c r="O35" s="1076"/>
    </row>
    <row r="36" spans="1:15" ht="18.75" customHeight="1" x14ac:dyDescent="0.2">
      <c r="A36" s="2"/>
      <c r="B36" s="4"/>
      <c r="C36" s="201" t="s">
        <v>253</v>
      </c>
      <c r="D36" s="22"/>
      <c r="E36" s="1022">
        <v>757.38</v>
      </c>
      <c r="F36" s="1022">
        <v>773.79</v>
      </c>
      <c r="G36" s="1022">
        <v>778.97</v>
      </c>
      <c r="H36" s="1022">
        <v>775.81</v>
      </c>
      <c r="I36" s="1022">
        <v>771.28</v>
      </c>
      <c r="J36" s="530"/>
      <c r="K36" s="2"/>
      <c r="M36" s="1017"/>
      <c r="N36" s="534"/>
      <c r="O36" s="1076"/>
    </row>
    <row r="37" spans="1:15" ht="18.75" customHeight="1" x14ac:dyDescent="0.2">
      <c r="A37" s="2"/>
      <c r="B37" s="4"/>
      <c r="C37" s="201" t="s">
        <v>83</v>
      </c>
      <c r="D37" s="22"/>
      <c r="E37" s="1022">
        <v>737.88</v>
      </c>
      <c r="F37" s="1022">
        <v>739.53</v>
      </c>
      <c r="G37" s="1022">
        <v>720.26</v>
      </c>
      <c r="H37" s="1022">
        <v>739.67</v>
      </c>
      <c r="I37" s="1022">
        <v>742.2</v>
      </c>
      <c r="J37" s="530"/>
      <c r="K37" s="2"/>
      <c r="M37" s="1017"/>
      <c r="N37" s="534"/>
      <c r="O37" s="1076"/>
    </row>
    <row r="38" spans="1:15" ht="18.75" customHeight="1" x14ac:dyDescent="0.2">
      <c r="A38" s="2"/>
      <c r="B38" s="4"/>
      <c r="C38" s="201" t="s">
        <v>254</v>
      </c>
      <c r="D38" s="22"/>
      <c r="E38" s="1022">
        <v>757.15</v>
      </c>
      <c r="F38" s="1022">
        <v>777.86</v>
      </c>
      <c r="G38" s="1022">
        <v>750.01</v>
      </c>
      <c r="H38" s="1022">
        <v>743.95</v>
      </c>
      <c r="I38" s="1022">
        <v>747.9</v>
      </c>
      <c r="J38" s="530"/>
      <c r="K38" s="2"/>
      <c r="M38" s="1017"/>
      <c r="N38" s="534"/>
      <c r="O38" s="1076"/>
    </row>
    <row r="39" spans="1:15" ht="18.75" customHeight="1" x14ac:dyDescent="0.2">
      <c r="A39" s="2"/>
      <c r="B39" s="4"/>
      <c r="C39" s="201" t="s">
        <v>82</v>
      </c>
      <c r="D39" s="22"/>
      <c r="E39" s="1022">
        <v>745.87</v>
      </c>
      <c r="F39" s="1022">
        <v>736.58</v>
      </c>
      <c r="G39" s="1022">
        <v>738.96</v>
      </c>
      <c r="H39" s="1022">
        <v>733.22</v>
      </c>
      <c r="I39" s="1022">
        <v>756.25</v>
      </c>
      <c r="J39" s="530"/>
      <c r="K39" s="2"/>
      <c r="M39" s="1017"/>
      <c r="N39" s="534"/>
      <c r="O39" s="1076"/>
    </row>
    <row r="40" spans="1:15" ht="18.75" customHeight="1" x14ac:dyDescent="0.2">
      <c r="A40" s="2"/>
      <c r="B40" s="4"/>
      <c r="C40" s="201" t="s">
        <v>81</v>
      </c>
      <c r="D40" s="22"/>
      <c r="E40" s="1022">
        <v>838</v>
      </c>
      <c r="F40" s="1022">
        <v>834.85</v>
      </c>
      <c r="G40" s="1022">
        <v>820.31</v>
      </c>
      <c r="H40" s="1022">
        <v>831.2</v>
      </c>
      <c r="I40" s="1022">
        <v>829.34</v>
      </c>
      <c r="J40" s="530"/>
      <c r="K40" s="2"/>
      <c r="M40" s="1017"/>
      <c r="N40" s="534"/>
      <c r="O40" s="1076"/>
    </row>
    <row r="41" spans="1:15" ht="18.75" customHeight="1" x14ac:dyDescent="0.2">
      <c r="A41" s="2"/>
      <c r="B41" s="4"/>
      <c r="C41" s="201" t="s">
        <v>255</v>
      </c>
      <c r="D41" s="22"/>
      <c r="E41" s="1022">
        <v>756.34</v>
      </c>
      <c r="F41" s="1022">
        <v>736.24</v>
      </c>
      <c r="G41" s="1022">
        <v>735.62</v>
      </c>
      <c r="H41" s="1022">
        <v>747.84</v>
      </c>
      <c r="I41" s="1022">
        <v>745.1</v>
      </c>
      <c r="J41" s="530"/>
      <c r="K41" s="2"/>
      <c r="M41" s="1017"/>
      <c r="N41" s="534"/>
      <c r="O41" s="1076"/>
    </row>
    <row r="42" spans="1:15" ht="18.75" customHeight="1" x14ac:dyDescent="0.2">
      <c r="A42" s="2"/>
      <c r="B42" s="4"/>
      <c r="C42" s="201" t="s">
        <v>80</v>
      </c>
      <c r="D42" s="13"/>
      <c r="E42" s="1022">
        <v>880.36</v>
      </c>
      <c r="F42" s="1022">
        <v>853.26</v>
      </c>
      <c r="G42" s="1022">
        <v>863.33</v>
      </c>
      <c r="H42" s="1022">
        <v>877.26</v>
      </c>
      <c r="I42" s="1022">
        <v>886.55</v>
      </c>
      <c r="J42" s="530"/>
      <c r="K42" s="2"/>
      <c r="M42" s="1017"/>
      <c r="N42" s="534"/>
      <c r="O42" s="1076"/>
    </row>
    <row r="43" spans="1:15" ht="18.75" customHeight="1" x14ac:dyDescent="0.2">
      <c r="A43" s="2"/>
      <c r="B43" s="4"/>
      <c r="C43" s="201" t="s">
        <v>256</v>
      </c>
      <c r="D43" s="22"/>
      <c r="E43" s="1022">
        <v>893.53</v>
      </c>
      <c r="F43" s="1022">
        <v>895.11</v>
      </c>
      <c r="G43" s="1022">
        <v>906.3</v>
      </c>
      <c r="H43" s="1022">
        <v>913.28</v>
      </c>
      <c r="I43" s="1022">
        <v>881.58</v>
      </c>
      <c r="J43" s="530"/>
      <c r="K43" s="2"/>
      <c r="M43" s="1017"/>
      <c r="N43" s="534"/>
      <c r="O43" s="1076"/>
    </row>
    <row r="44" spans="1:15" ht="18.75" customHeight="1" x14ac:dyDescent="0.2">
      <c r="A44" s="2"/>
      <c r="B44" s="4"/>
      <c r="C44" s="201" t="s">
        <v>257</v>
      </c>
      <c r="D44" s="22"/>
      <c r="E44" s="1022">
        <v>844.77</v>
      </c>
      <c r="F44" s="1022">
        <v>831.5</v>
      </c>
      <c r="G44" s="1022">
        <v>833.48</v>
      </c>
      <c r="H44" s="1022">
        <v>843.53</v>
      </c>
      <c r="I44" s="1022">
        <v>840.46</v>
      </c>
      <c r="J44" s="530"/>
      <c r="K44" s="2"/>
      <c r="M44" s="1017"/>
      <c r="N44" s="534"/>
      <c r="O44" s="1076"/>
    </row>
    <row r="45" spans="1:15" ht="18.75" customHeight="1" x14ac:dyDescent="0.2">
      <c r="A45" s="2"/>
      <c r="B45" s="4"/>
      <c r="C45" s="201" t="s">
        <v>331</v>
      </c>
      <c r="D45" s="22"/>
      <c r="E45" s="1022">
        <v>803.41</v>
      </c>
      <c r="F45" s="1022">
        <v>809.26</v>
      </c>
      <c r="G45" s="1022">
        <v>809.81</v>
      </c>
      <c r="H45" s="1022">
        <v>812.33</v>
      </c>
      <c r="I45" s="1022">
        <v>814.85</v>
      </c>
      <c r="J45" s="530"/>
      <c r="K45" s="2"/>
      <c r="M45" s="1017"/>
      <c r="N45" s="534"/>
      <c r="O45" s="1076"/>
    </row>
    <row r="46" spans="1:15" ht="18.75" customHeight="1" x14ac:dyDescent="0.2">
      <c r="A46" s="2"/>
      <c r="B46" s="4"/>
      <c r="C46" s="201" t="s">
        <v>332</v>
      </c>
      <c r="D46" s="22"/>
      <c r="E46" s="1022">
        <v>712.18</v>
      </c>
      <c r="F46" s="1022">
        <v>713.15</v>
      </c>
      <c r="G46" s="1022">
        <v>718.08</v>
      </c>
      <c r="H46" s="1022">
        <v>727.13</v>
      </c>
      <c r="I46" s="1022">
        <v>716.58</v>
      </c>
      <c r="J46" s="530"/>
      <c r="K46" s="2"/>
      <c r="M46" s="1017"/>
      <c r="N46" s="534"/>
      <c r="O46" s="1076"/>
    </row>
    <row r="47" spans="1:15" s="536" customFormat="1" ht="13.5" customHeight="1" x14ac:dyDescent="0.2">
      <c r="A47" s="725"/>
      <c r="B47" s="725"/>
      <c r="C47" s="1619" t="s">
        <v>421</v>
      </c>
      <c r="D47" s="1619"/>
      <c r="E47" s="1619"/>
      <c r="F47" s="1619"/>
      <c r="G47" s="1619"/>
      <c r="H47" s="1619"/>
      <c r="I47" s="1619"/>
      <c r="J47" s="600"/>
      <c r="K47" s="725"/>
    </row>
    <row r="48" spans="1:15" ht="13.5" customHeight="1" x14ac:dyDescent="0.2">
      <c r="A48" s="2"/>
      <c r="B48" s="4"/>
      <c r="C48" s="42" t="s">
        <v>436</v>
      </c>
      <c r="D48" s="728"/>
      <c r="E48" s="728"/>
      <c r="G48" s="1132" t="s">
        <v>499</v>
      </c>
      <c r="H48" s="728"/>
      <c r="I48" s="728"/>
      <c r="J48" s="530"/>
      <c r="K48" s="2"/>
    </row>
    <row r="49" spans="1:11" ht="13.5" customHeight="1" x14ac:dyDescent="0.2">
      <c r="A49" s="2"/>
      <c r="B49" s="2"/>
      <c r="C49" s="2"/>
      <c r="D49" s="725"/>
      <c r="E49" s="4"/>
      <c r="F49" s="4"/>
      <c r="G49" s="4"/>
      <c r="H49" s="1629">
        <v>42826</v>
      </c>
      <c r="I49" s="1629"/>
      <c r="J49" s="258">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conditionalFormatting sqref="O31:O46">
    <cfRule type="top10" dxfId="13" priority="1" bottom="1" rank="2"/>
    <cfRule type="top10" dxfId="12"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AH80"/>
  <sheetViews>
    <sheetView zoomScale="125" zoomScaleNormal="125" workbookViewId="0"/>
  </sheetViews>
  <sheetFormatPr defaultRowHeight="12.75" x14ac:dyDescent="0.2"/>
  <cols>
    <col min="1" max="1" width="1" style="411" customWidth="1"/>
    <col min="2" max="2" width="2.5703125" style="411" customWidth="1"/>
    <col min="3" max="3" width="2.28515625" style="411" customWidth="1"/>
    <col min="4" max="4" width="26.42578125" style="468" customWidth="1"/>
    <col min="5" max="5" width="5.140625" style="468" customWidth="1"/>
    <col min="6" max="6" width="4.85546875" style="468" customWidth="1"/>
    <col min="7" max="8" width="5.140625" style="411" customWidth="1"/>
    <col min="9" max="10" width="6" style="411" customWidth="1"/>
    <col min="11" max="13" width="4.85546875" style="411" customWidth="1"/>
    <col min="14" max="15" width="5.140625" style="411" customWidth="1"/>
    <col min="16" max="16" width="5.42578125" style="411" customWidth="1"/>
    <col min="17" max="17" width="5.140625" style="411" customWidth="1"/>
    <col min="18" max="18" width="2.5703125" style="411" customWidth="1"/>
    <col min="19" max="19" width="1" style="411" customWidth="1"/>
    <col min="20" max="20" width="7.85546875" style="433" bestFit="1" customWidth="1"/>
    <col min="21" max="21" width="7.5703125" style="1418" bestFit="1" customWidth="1"/>
    <col min="22" max="22" width="6.5703125" style="433" bestFit="1" customWidth="1"/>
    <col min="23" max="23" width="5.5703125" style="433" customWidth="1"/>
    <col min="24" max="34" width="9.140625" style="433"/>
    <col min="35" max="16384" width="9.140625" style="411"/>
  </cols>
  <sheetData>
    <row r="1" spans="1:34" ht="13.5" customHeight="1" x14ac:dyDescent="0.2">
      <c r="A1" s="406"/>
      <c r="B1" s="468"/>
      <c r="C1" s="1636" t="s">
        <v>34</v>
      </c>
      <c r="D1" s="1636"/>
      <c r="E1" s="1636"/>
      <c r="F1" s="1636"/>
      <c r="G1" s="416"/>
      <c r="H1" s="416"/>
      <c r="I1" s="416"/>
      <c r="J1" s="1646" t="s">
        <v>414</v>
      </c>
      <c r="K1" s="1646"/>
      <c r="L1" s="1646"/>
      <c r="M1" s="1646"/>
      <c r="N1" s="1646"/>
      <c r="O1" s="1646"/>
      <c r="P1" s="1646"/>
      <c r="Q1" s="603"/>
      <c r="R1" s="603"/>
      <c r="S1" s="406"/>
    </row>
    <row r="2" spans="1:34" ht="6" customHeight="1" x14ac:dyDescent="0.2">
      <c r="A2" s="602"/>
      <c r="B2" s="524"/>
      <c r="C2" s="976"/>
      <c r="D2" s="1032"/>
      <c r="E2" s="457"/>
      <c r="F2" s="457"/>
      <c r="G2" s="457"/>
      <c r="H2" s="457"/>
      <c r="I2" s="457"/>
      <c r="J2" s="457"/>
      <c r="K2" s="457"/>
      <c r="L2" s="457"/>
      <c r="M2" s="457"/>
      <c r="N2" s="457"/>
      <c r="O2" s="457"/>
      <c r="P2" s="457"/>
      <c r="Q2" s="457"/>
      <c r="R2" s="416"/>
      <c r="S2" s="416"/>
    </row>
    <row r="3" spans="1:34" ht="11.25" customHeight="1" thickBot="1" x14ac:dyDescent="0.25">
      <c r="A3" s="406"/>
      <c r="B3" s="469"/>
      <c r="C3" s="465"/>
      <c r="D3" s="465"/>
      <c r="E3" s="416"/>
      <c r="F3" s="416"/>
      <c r="G3" s="416"/>
      <c r="H3" s="416"/>
      <c r="I3" s="416"/>
      <c r="J3" s="767"/>
      <c r="K3" s="767"/>
      <c r="L3" s="767"/>
      <c r="M3" s="767"/>
      <c r="N3" s="767"/>
      <c r="O3" s="767"/>
      <c r="P3" s="767"/>
      <c r="Q3" s="767" t="s">
        <v>70</v>
      </c>
      <c r="R3" s="416"/>
      <c r="S3" s="416"/>
    </row>
    <row r="4" spans="1:34" ht="13.5" customHeight="1" thickBot="1" x14ac:dyDescent="0.25">
      <c r="A4" s="406"/>
      <c r="B4" s="469"/>
      <c r="C4" s="1637" t="s">
        <v>128</v>
      </c>
      <c r="D4" s="1638"/>
      <c r="E4" s="1638"/>
      <c r="F4" s="1638"/>
      <c r="G4" s="1638"/>
      <c r="H4" s="1638"/>
      <c r="I4" s="1638"/>
      <c r="J4" s="1638"/>
      <c r="K4" s="1638"/>
      <c r="L4" s="1638"/>
      <c r="M4" s="1638"/>
      <c r="N4" s="1638"/>
      <c r="O4" s="1638"/>
      <c r="P4" s="1638"/>
      <c r="Q4" s="1639"/>
      <c r="R4" s="416"/>
      <c r="S4" s="416"/>
    </row>
    <row r="5" spans="1:34" ht="3.75" customHeight="1" x14ac:dyDescent="0.2">
      <c r="A5" s="406"/>
      <c r="B5" s="469"/>
      <c r="C5" s="465"/>
      <c r="D5" s="465"/>
      <c r="E5" s="416"/>
      <c r="F5" s="416"/>
      <c r="G5" s="424"/>
      <c r="H5" s="416"/>
      <c r="I5" s="416"/>
      <c r="J5" s="480"/>
      <c r="K5" s="480"/>
      <c r="L5" s="480"/>
      <c r="M5" s="480"/>
      <c r="N5" s="480"/>
      <c r="O5" s="480"/>
      <c r="P5" s="480"/>
      <c r="Q5" s="480"/>
      <c r="R5" s="416"/>
      <c r="S5" s="416"/>
    </row>
    <row r="6" spans="1:34" ht="13.5" customHeight="1" x14ac:dyDescent="0.2">
      <c r="A6" s="406"/>
      <c r="B6" s="469"/>
      <c r="C6" s="1640" t="s">
        <v>127</v>
      </c>
      <c r="D6" s="1641"/>
      <c r="E6" s="1641"/>
      <c r="F6" s="1641"/>
      <c r="G6" s="1641"/>
      <c r="H6" s="1641"/>
      <c r="I6" s="1641"/>
      <c r="J6" s="1641"/>
      <c r="K6" s="1641"/>
      <c r="L6" s="1641"/>
      <c r="M6" s="1641"/>
      <c r="N6" s="1641"/>
      <c r="O6" s="1641"/>
      <c r="P6" s="1641"/>
      <c r="Q6" s="1642"/>
      <c r="R6" s="416"/>
      <c r="S6" s="416"/>
    </row>
    <row r="7" spans="1:34" ht="2.25" customHeight="1" x14ac:dyDescent="0.2">
      <c r="A7" s="406"/>
      <c r="B7" s="469"/>
      <c r="C7" s="1643" t="s">
        <v>78</v>
      </c>
      <c r="D7" s="1643"/>
      <c r="E7" s="423"/>
      <c r="F7" s="423"/>
      <c r="G7" s="1645">
        <v>2014</v>
      </c>
      <c r="H7" s="1645"/>
      <c r="I7" s="1645"/>
      <c r="J7" s="1645"/>
      <c r="K7" s="1645"/>
      <c r="L7" s="1645"/>
      <c r="M7" s="1645"/>
      <c r="N7" s="1645"/>
      <c r="O7" s="1645"/>
      <c r="P7" s="1645"/>
      <c r="Q7" s="1645"/>
      <c r="R7" s="416"/>
      <c r="S7" s="416"/>
    </row>
    <row r="8" spans="1:34" ht="13.5" customHeight="1" x14ac:dyDescent="0.2">
      <c r="A8" s="406"/>
      <c r="B8" s="469"/>
      <c r="C8" s="1644"/>
      <c r="D8" s="1644"/>
      <c r="E8" s="1647">
        <v>2016</v>
      </c>
      <c r="F8" s="1647"/>
      <c r="G8" s="1647"/>
      <c r="H8" s="1647"/>
      <c r="I8" s="1647"/>
      <c r="J8" s="1647"/>
      <c r="K8" s="1647"/>
      <c r="L8" s="1647"/>
      <c r="M8" s="1647"/>
      <c r="N8" s="1647"/>
      <c r="O8" s="1648">
        <v>2017</v>
      </c>
      <c r="P8" s="1647"/>
      <c r="Q8" s="1647"/>
      <c r="R8" s="416"/>
      <c r="S8" s="416"/>
    </row>
    <row r="9" spans="1:34" ht="12.75" customHeight="1" x14ac:dyDescent="0.2">
      <c r="A9" s="406"/>
      <c r="B9" s="469"/>
      <c r="C9" s="421"/>
      <c r="D9" s="421"/>
      <c r="E9" s="1038" t="s">
        <v>103</v>
      </c>
      <c r="F9" s="852" t="s">
        <v>102</v>
      </c>
      <c r="G9" s="852" t="s">
        <v>101</v>
      </c>
      <c r="H9" s="852" t="s">
        <v>100</v>
      </c>
      <c r="I9" s="852" t="s">
        <v>99</v>
      </c>
      <c r="J9" s="852" t="s">
        <v>98</v>
      </c>
      <c r="K9" s="852" t="s">
        <v>97</v>
      </c>
      <c r="L9" s="852" t="s">
        <v>96</v>
      </c>
      <c r="M9" s="852" t="s">
        <v>95</v>
      </c>
      <c r="N9" s="852" t="s">
        <v>94</v>
      </c>
      <c r="O9" s="1140" t="s">
        <v>626</v>
      </c>
      <c r="P9" s="852" t="s">
        <v>104</v>
      </c>
      <c r="Q9" s="1038" t="s">
        <v>103</v>
      </c>
      <c r="R9" s="526"/>
      <c r="S9" s="416"/>
    </row>
    <row r="10" spans="1:34" s="485" customFormat="1" ht="16.5" customHeight="1" x14ac:dyDescent="0.2">
      <c r="A10" s="481"/>
      <c r="B10" s="482"/>
      <c r="C10" s="1567" t="s">
        <v>105</v>
      </c>
      <c r="D10" s="1567"/>
      <c r="E10" s="483">
        <f t="shared" ref="E10:N10" si="0">SUM(E11:E17)</f>
        <v>17</v>
      </c>
      <c r="F10" s="483">
        <f t="shared" si="0"/>
        <v>30</v>
      </c>
      <c r="G10" s="483">
        <f t="shared" si="0"/>
        <v>18</v>
      </c>
      <c r="H10" s="483">
        <f t="shared" si="0"/>
        <v>29</v>
      </c>
      <c r="I10" s="483">
        <f t="shared" si="0"/>
        <v>19</v>
      </c>
      <c r="J10" s="483">
        <f t="shared" si="0"/>
        <v>25</v>
      </c>
      <c r="K10" s="483">
        <f t="shared" si="0"/>
        <v>16</v>
      </c>
      <c r="L10" s="483">
        <f t="shared" si="0"/>
        <v>15</v>
      </c>
      <c r="M10" s="483">
        <f t="shared" si="0"/>
        <v>4</v>
      </c>
      <c r="N10" s="483">
        <f t="shared" si="0"/>
        <v>18</v>
      </c>
      <c r="O10" s="483">
        <v>11</v>
      </c>
      <c r="P10" s="483">
        <f t="shared" ref="P10" si="1">SUM(P11:P17)</f>
        <v>26</v>
      </c>
      <c r="Q10" s="483">
        <f>SUM(Q11:Q17)</f>
        <v>24</v>
      </c>
      <c r="R10" s="498"/>
      <c r="S10" s="484"/>
      <c r="T10" s="1419"/>
      <c r="U10" s="1420"/>
      <c r="V10" s="1420"/>
      <c r="W10" s="1420"/>
      <c r="X10" s="1420"/>
      <c r="Y10" s="1420"/>
      <c r="Z10" s="1420"/>
      <c r="AA10" s="1420"/>
      <c r="AB10" s="1420"/>
      <c r="AC10" s="1420"/>
      <c r="AD10" s="1420"/>
      <c r="AE10" s="1420"/>
      <c r="AF10" s="1420"/>
      <c r="AG10" s="1420"/>
      <c r="AH10" s="1420"/>
    </row>
    <row r="11" spans="1:34" s="489" customFormat="1" ht="10.5" customHeight="1" x14ac:dyDescent="0.2">
      <c r="A11" s="486"/>
      <c r="B11" s="487"/>
      <c r="C11" s="975"/>
      <c r="D11" s="576" t="s">
        <v>244</v>
      </c>
      <c r="E11" s="1033">
        <v>5</v>
      </c>
      <c r="F11" s="1033">
        <v>6</v>
      </c>
      <c r="G11" s="1033">
        <v>9</v>
      </c>
      <c r="H11" s="1033">
        <v>12</v>
      </c>
      <c r="I11" s="1033">
        <v>12</v>
      </c>
      <c r="J11" s="1033">
        <v>8</v>
      </c>
      <c r="K11" s="1033">
        <v>6</v>
      </c>
      <c r="L11" s="1033">
        <v>5</v>
      </c>
      <c r="M11" s="1033" t="s">
        <v>9</v>
      </c>
      <c r="N11" s="1033">
        <v>1</v>
      </c>
      <c r="O11" s="1033">
        <v>1</v>
      </c>
      <c r="P11" s="1033">
        <v>4</v>
      </c>
      <c r="Q11" s="1033">
        <v>8</v>
      </c>
      <c r="R11" s="526"/>
      <c r="S11" s="465"/>
      <c r="T11" s="1421"/>
      <c r="U11" s="1420"/>
      <c r="V11" s="1419"/>
      <c r="W11" s="1422"/>
      <c r="X11" s="1421"/>
      <c r="Y11" s="1421"/>
      <c r="Z11" s="1421"/>
      <c r="AA11" s="1421"/>
      <c r="AB11" s="1421"/>
      <c r="AC11" s="1421"/>
      <c r="AD11" s="1421"/>
      <c r="AE11" s="1421"/>
      <c r="AF11" s="1421"/>
      <c r="AG11" s="1421"/>
      <c r="AH11" s="1421"/>
    </row>
    <row r="12" spans="1:34" s="489" customFormat="1" ht="10.5" customHeight="1" x14ac:dyDescent="0.2">
      <c r="A12" s="486"/>
      <c r="B12" s="487"/>
      <c r="C12" s="975"/>
      <c r="D12" s="576" t="s">
        <v>245</v>
      </c>
      <c r="E12" s="1033">
        <v>1</v>
      </c>
      <c r="F12" s="1033">
        <v>1</v>
      </c>
      <c r="G12" s="1033">
        <v>1</v>
      </c>
      <c r="H12" s="1033">
        <v>1</v>
      </c>
      <c r="I12" s="1033" t="s">
        <v>9</v>
      </c>
      <c r="J12" s="1033">
        <v>6</v>
      </c>
      <c r="K12" s="1033">
        <v>3</v>
      </c>
      <c r="L12" s="1033">
        <v>2</v>
      </c>
      <c r="M12" s="1033">
        <v>1</v>
      </c>
      <c r="N12" s="1033" t="s">
        <v>9</v>
      </c>
      <c r="O12" s="1033" t="s">
        <v>9</v>
      </c>
      <c r="P12" s="1033">
        <v>4</v>
      </c>
      <c r="Q12" s="1033">
        <v>1</v>
      </c>
      <c r="R12" s="526"/>
      <c r="S12" s="465"/>
      <c r="T12" s="1421"/>
      <c r="U12" s="1420"/>
      <c r="V12" s="1419"/>
      <c r="W12" s="1422"/>
      <c r="X12" s="1421"/>
      <c r="Y12" s="1421"/>
      <c r="Z12" s="1421"/>
      <c r="AA12" s="1421"/>
      <c r="AB12" s="1421"/>
      <c r="AC12" s="1421"/>
      <c r="AD12" s="1421"/>
      <c r="AE12" s="1421"/>
      <c r="AF12" s="1421"/>
      <c r="AG12" s="1421"/>
      <c r="AH12" s="1421"/>
    </row>
    <row r="13" spans="1:34" s="990" customFormat="1" ht="10.5" customHeight="1" x14ac:dyDescent="0.2">
      <c r="A13" s="1028"/>
      <c r="B13" s="1029"/>
      <c r="C13" s="1026"/>
      <c r="D13" s="576" t="s">
        <v>246</v>
      </c>
      <c r="E13" s="1033">
        <v>7</v>
      </c>
      <c r="F13" s="1033">
        <v>10</v>
      </c>
      <c r="G13" s="1033">
        <v>5</v>
      </c>
      <c r="H13" s="1033">
        <v>13</v>
      </c>
      <c r="I13" s="1033">
        <v>5</v>
      </c>
      <c r="J13" s="1033">
        <v>6</v>
      </c>
      <c r="K13" s="1033">
        <v>3</v>
      </c>
      <c r="L13" s="1033" t="s">
        <v>9</v>
      </c>
      <c r="M13" s="1033">
        <v>1</v>
      </c>
      <c r="N13" s="1033">
        <v>2</v>
      </c>
      <c r="O13" s="1033">
        <v>5</v>
      </c>
      <c r="P13" s="1033">
        <v>8</v>
      </c>
      <c r="Q13" s="1033">
        <v>2</v>
      </c>
      <c r="R13" s="790"/>
      <c r="S13" s="1030"/>
      <c r="T13" s="1423"/>
      <c r="U13" s="1420"/>
      <c r="V13" s="1419"/>
      <c r="W13" s="1424"/>
      <c r="X13" s="1423"/>
      <c r="Y13" s="1423"/>
      <c r="Z13" s="1423"/>
      <c r="AA13" s="1423"/>
      <c r="AB13" s="1423"/>
      <c r="AC13" s="1423"/>
      <c r="AD13" s="1423"/>
      <c r="AE13" s="1423"/>
      <c r="AF13" s="1423"/>
      <c r="AG13" s="1423"/>
      <c r="AH13" s="1423"/>
    </row>
    <row r="14" spans="1:34" s="489" customFormat="1" ht="12" customHeight="1" x14ac:dyDescent="0.2">
      <c r="A14" s="486"/>
      <c r="B14" s="487"/>
      <c r="C14" s="975"/>
      <c r="D14" s="576" t="s">
        <v>247</v>
      </c>
      <c r="E14" s="1033">
        <v>2</v>
      </c>
      <c r="F14" s="1033">
        <v>1</v>
      </c>
      <c r="G14" s="1033" t="s">
        <v>9</v>
      </c>
      <c r="H14" s="1033">
        <v>3</v>
      </c>
      <c r="I14" s="1033">
        <v>1</v>
      </c>
      <c r="J14" s="1033">
        <v>5</v>
      </c>
      <c r="K14" s="1033">
        <v>3</v>
      </c>
      <c r="L14" s="1033">
        <v>4</v>
      </c>
      <c r="M14" s="1033">
        <v>1</v>
      </c>
      <c r="N14" s="1033">
        <v>9</v>
      </c>
      <c r="O14" s="1033" t="s">
        <v>9</v>
      </c>
      <c r="P14" s="1033" t="s">
        <v>9</v>
      </c>
      <c r="Q14" s="1033">
        <v>1</v>
      </c>
      <c r="R14" s="488"/>
      <c r="S14" s="465"/>
      <c r="T14" s="1421"/>
      <c r="U14" s="1420"/>
      <c r="V14" s="1419"/>
      <c r="W14" s="1421"/>
      <c r="X14" s="1421"/>
      <c r="Y14" s="1421"/>
      <c r="Z14" s="1421"/>
      <c r="AA14" s="1421"/>
      <c r="AB14" s="1421"/>
      <c r="AC14" s="1421"/>
      <c r="AD14" s="1421"/>
      <c r="AE14" s="1421"/>
      <c r="AF14" s="1421"/>
      <c r="AG14" s="1421"/>
      <c r="AH14" s="1421"/>
    </row>
    <row r="15" spans="1:34" s="489" customFormat="1" ht="10.5" customHeight="1" x14ac:dyDescent="0.2">
      <c r="A15" s="486"/>
      <c r="B15" s="487"/>
      <c r="C15" s="975"/>
      <c r="D15" s="576" t="s">
        <v>248</v>
      </c>
      <c r="E15" s="1033" t="s">
        <v>9</v>
      </c>
      <c r="F15" s="1033" t="s">
        <v>9</v>
      </c>
      <c r="G15" s="1033" t="s">
        <v>9</v>
      </c>
      <c r="H15" s="1033" t="s">
        <v>9</v>
      </c>
      <c r="I15" s="1033" t="s">
        <v>9</v>
      </c>
      <c r="J15" s="1033" t="s">
        <v>9</v>
      </c>
      <c r="K15" s="1033" t="s">
        <v>9</v>
      </c>
      <c r="L15" s="1033" t="s">
        <v>9</v>
      </c>
      <c r="M15" s="1033" t="s">
        <v>9</v>
      </c>
      <c r="N15" s="1033" t="s">
        <v>9</v>
      </c>
      <c r="O15" s="1033" t="s">
        <v>9</v>
      </c>
      <c r="P15" s="1033" t="s">
        <v>9</v>
      </c>
      <c r="Q15" s="1033" t="s">
        <v>9</v>
      </c>
      <c r="R15" s="488"/>
      <c r="S15" s="465"/>
      <c r="T15" s="1425"/>
      <c r="U15" s="1420"/>
      <c r="V15" s="1419"/>
      <c r="W15" s="1421"/>
      <c r="X15" s="1421"/>
      <c r="Y15" s="1421"/>
      <c r="Z15" s="1421"/>
      <c r="AA15" s="1421"/>
      <c r="AB15" s="1421"/>
      <c r="AC15" s="1421"/>
      <c r="AD15" s="1421"/>
      <c r="AE15" s="1421"/>
      <c r="AF15" s="1421"/>
      <c r="AG15" s="1421"/>
      <c r="AH15" s="1421"/>
    </row>
    <row r="16" spans="1:34" s="489" customFormat="1" ht="10.5" customHeight="1" x14ac:dyDescent="0.2">
      <c r="A16" s="486"/>
      <c r="B16" s="487"/>
      <c r="C16" s="975"/>
      <c r="D16" s="576" t="s">
        <v>249</v>
      </c>
      <c r="E16" s="1033" t="s">
        <v>9</v>
      </c>
      <c r="F16" s="1033" t="s">
        <v>9</v>
      </c>
      <c r="G16" s="1033" t="s">
        <v>9</v>
      </c>
      <c r="H16" s="1033" t="s">
        <v>9</v>
      </c>
      <c r="I16" s="1033" t="s">
        <v>9</v>
      </c>
      <c r="J16" s="1033" t="s">
        <v>9</v>
      </c>
      <c r="K16" s="1033" t="s">
        <v>9</v>
      </c>
      <c r="L16" s="1033" t="s">
        <v>9</v>
      </c>
      <c r="M16" s="1033" t="s">
        <v>9</v>
      </c>
      <c r="N16" s="1033" t="s">
        <v>9</v>
      </c>
      <c r="O16" s="1033" t="s">
        <v>9</v>
      </c>
      <c r="P16" s="1033" t="s">
        <v>9</v>
      </c>
      <c r="Q16" s="1033" t="s">
        <v>9</v>
      </c>
      <c r="R16" s="488"/>
      <c r="S16" s="465"/>
      <c r="T16" s="1421"/>
      <c r="U16" s="1426"/>
      <c r="V16" s="1419"/>
      <c r="W16" s="1421"/>
      <c r="X16" s="1421"/>
      <c r="Y16" s="1421"/>
      <c r="Z16" s="1421"/>
      <c r="AA16" s="1421"/>
      <c r="AB16" s="1421"/>
      <c r="AC16" s="1421"/>
      <c r="AD16" s="1421"/>
      <c r="AE16" s="1421"/>
      <c r="AF16" s="1421"/>
      <c r="AG16" s="1421"/>
      <c r="AH16" s="1421"/>
    </row>
    <row r="17" spans="1:34" s="489" customFormat="1" ht="12" customHeight="1" x14ac:dyDescent="0.2">
      <c r="A17" s="486"/>
      <c r="B17" s="487"/>
      <c r="C17" s="975"/>
      <c r="D17" s="490" t="s">
        <v>250</v>
      </c>
      <c r="E17" s="1033">
        <v>2</v>
      </c>
      <c r="F17" s="1033">
        <v>12</v>
      </c>
      <c r="G17" s="1033">
        <v>3</v>
      </c>
      <c r="H17" s="1033" t="s">
        <v>9</v>
      </c>
      <c r="I17" s="1033">
        <v>1</v>
      </c>
      <c r="J17" s="1033" t="s">
        <v>9</v>
      </c>
      <c r="K17" s="1033">
        <v>1</v>
      </c>
      <c r="L17" s="1033">
        <v>4</v>
      </c>
      <c r="M17" s="1033">
        <v>1</v>
      </c>
      <c r="N17" s="1033">
        <v>6</v>
      </c>
      <c r="O17" s="1033">
        <v>5</v>
      </c>
      <c r="P17" s="1033">
        <v>10</v>
      </c>
      <c r="Q17" s="1033">
        <v>12</v>
      </c>
      <c r="R17" s="488"/>
      <c r="S17" s="465"/>
      <c r="T17" s="1425"/>
      <c r="U17" s="1427"/>
      <c r="V17" s="1419"/>
      <c r="W17" s="1421"/>
      <c r="X17" s="1421"/>
      <c r="Y17" s="1421"/>
      <c r="Z17" s="1421"/>
      <c r="AA17" s="1421"/>
      <c r="AB17" s="1421"/>
      <c r="AC17" s="1421"/>
      <c r="AD17" s="1421"/>
      <c r="AE17" s="1421"/>
      <c r="AF17" s="1421"/>
      <c r="AG17" s="1421"/>
      <c r="AH17" s="1421"/>
    </row>
    <row r="18" spans="1:34" s="485" customFormat="1" ht="14.25" customHeight="1" x14ac:dyDescent="0.2">
      <c r="A18" s="491"/>
      <c r="B18" s="492"/>
      <c r="C18" s="973" t="s">
        <v>300</v>
      </c>
      <c r="D18" s="493"/>
      <c r="E18" s="483">
        <v>13</v>
      </c>
      <c r="F18" s="483">
        <v>13</v>
      </c>
      <c r="G18" s="483">
        <v>13</v>
      </c>
      <c r="H18" s="483">
        <v>21</v>
      </c>
      <c r="I18" s="483">
        <v>13</v>
      </c>
      <c r="J18" s="483">
        <v>13</v>
      </c>
      <c r="K18" s="483">
        <v>9</v>
      </c>
      <c r="L18" s="483">
        <v>4</v>
      </c>
      <c r="M18" s="483">
        <v>1</v>
      </c>
      <c r="N18" s="483">
        <v>10</v>
      </c>
      <c r="O18" s="483">
        <v>5</v>
      </c>
      <c r="P18" s="483" t="s">
        <v>625</v>
      </c>
      <c r="Q18" s="483">
        <v>7</v>
      </c>
      <c r="R18" s="488"/>
      <c r="S18" s="465"/>
      <c r="T18" s="1425"/>
      <c r="U18" s="1420"/>
      <c r="V18" s="1428"/>
      <c r="W18" s="1428"/>
      <c r="X18" s="1428"/>
      <c r="Y18" s="1428"/>
      <c r="Z18" s="1428"/>
      <c r="AA18" s="1428"/>
      <c r="AB18" s="1428"/>
      <c r="AC18" s="1428"/>
      <c r="AD18" s="1428"/>
      <c r="AE18" s="1428"/>
      <c r="AF18" s="1428"/>
      <c r="AG18" s="1428"/>
      <c r="AH18" s="1428"/>
    </row>
    <row r="19" spans="1:34" s="497" customFormat="1" ht="14.25" customHeight="1" x14ac:dyDescent="0.2">
      <c r="A19" s="494"/>
      <c r="B19" s="495"/>
      <c r="C19" s="973" t="s">
        <v>301</v>
      </c>
      <c r="D19" s="1031"/>
      <c r="E19" s="496">
        <v>3247</v>
      </c>
      <c r="F19" s="496">
        <v>52719</v>
      </c>
      <c r="G19" s="496">
        <v>40008</v>
      </c>
      <c r="H19" s="496">
        <v>72191</v>
      </c>
      <c r="I19" s="496">
        <v>215365</v>
      </c>
      <c r="J19" s="496">
        <v>198826</v>
      </c>
      <c r="K19" s="496">
        <v>5877</v>
      </c>
      <c r="L19" s="496">
        <v>11624</v>
      </c>
      <c r="M19" s="496">
        <v>161</v>
      </c>
      <c r="N19" s="496">
        <v>181</v>
      </c>
      <c r="O19" s="496">
        <v>6441</v>
      </c>
      <c r="P19" s="496">
        <v>11171</v>
      </c>
      <c r="Q19" s="496">
        <v>3689</v>
      </c>
      <c r="R19" s="488"/>
      <c r="S19" s="465"/>
      <c r="T19" s="1425"/>
      <c r="U19" s="1429"/>
      <c r="V19" s="1429"/>
      <c r="W19" s="1430"/>
      <c r="X19" s="1430"/>
      <c r="Y19" s="1430"/>
      <c r="Z19" s="1430"/>
      <c r="AA19" s="1430"/>
      <c r="AB19" s="1430"/>
      <c r="AC19" s="1430"/>
      <c r="AD19" s="1430"/>
      <c r="AE19" s="1430"/>
      <c r="AF19" s="1430"/>
      <c r="AG19" s="1430"/>
      <c r="AH19" s="1430"/>
    </row>
    <row r="20" spans="1:34" ht="9.75" customHeight="1" x14ac:dyDescent="0.2">
      <c r="A20" s="406"/>
      <c r="B20" s="469"/>
      <c r="C20" s="1632" t="s">
        <v>126</v>
      </c>
      <c r="D20" s="1632"/>
      <c r="E20" s="1033" t="s">
        <v>9</v>
      </c>
      <c r="F20" s="1033" t="s">
        <v>9</v>
      </c>
      <c r="G20" s="1033" t="s">
        <v>9</v>
      </c>
      <c r="H20" s="1033" t="s">
        <v>9</v>
      </c>
      <c r="I20" s="1033" t="s">
        <v>9</v>
      </c>
      <c r="J20" s="1033" t="s">
        <v>9</v>
      </c>
      <c r="K20" s="1033" t="s">
        <v>9</v>
      </c>
      <c r="L20" s="1033" t="s">
        <v>9</v>
      </c>
      <c r="M20" s="1033" t="s">
        <v>9</v>
      </c>
      <c r="N20" s="1033" t="s">
        <v>9</v>
      </c>
      <c r="O20" s="1033" t="s">
        <v>9</v>
      </c>
      <c r="P20" s="1033" t="s">
        <v>9</v>
      </c>
      <c r="Q20" s="1033" t="s">
        <v>9</v>
      </c>
      <c r="R20" s="488"/>
      <c r="S20" s="465"/>
      <c r="T20" s="1421"/>
      <c r="U20" s="1429"/>
      <c r="V20" s="1429"/>
    </row>
    <row r="21" spans="1:34" ht="9.75" customHeight="1" x14ac:dyDescent="0.2">
      <c r="A21" s="406"/>
      <c r="B21" s="469"/>
      <c r="C21" s="1632" t="s">
        <v>125</v>
      </c>
      <c r="D21" s="1632"/>
      <c r="E21" s="1033" t="s">
        <v>9</v>
      </c>
      <c r="F21" s="1033" t="s">
        <v>9</v>
      </c>
      <c r="G21" s="1033" t="s">
        <v>9</v>
      </c>
      <c r="H21" s="1033" t="s">
        <v>9</v>
      </c>
      <c r="I21" s="1033" t="s">
        <v>9</v>
      </c>
      <c r="J21" s="1033" t="s">
        <v>9</v>
      </c>
      <c r="K21" s="1033" t="s">
        <v>9</v>
      </c>
      <c r="L21" s="1033" t="s">
        <v>9</v>
      </c>
      <c r="M21" s="1033" t="s">
        <v>9</v>
      </c>
      <c r="N21" s="1033" t="s">
        <v>9</v>
      </c>
      <c r="O21" s="1033" t="s">
        <v>9</v>
      </c>
      <c r="P21" s="1033" t="s">
        <v>9</v>
      </c>
      <c r="Q21" s="1033" t="s">
        <v>9</v>
      </c>
      <c r="R21" s="526"/>
      <c r="S21" s="416"/>
      <c r="T21" s="1431"/>
      <c r="V21" s="1431"/>
    </row>
    <row r="22" spans="1:34" ht="9.75" customHeight="1" x14ac:dyDescent="0.2">
      <c r="A22" s="406"/>
      <c r="B22" s="469"/>
      <c r="C22" s="1632" t="s">
        <v>124</v>
      </c>
      <c r="D22" s="1632"/>
      <c r="E22" s="1033">
        <v>1522</v>
      </c>
      <c r="F22" s="1033">
        <v>34811</v>
      </c>
      <c r="G22" s="1033">
        <v>27049</v>
      </c>
      <c r="H22" s="1033">
        <v>42400</v>
      </c>
      <c r="I22" s="1033">
        <v>48343</v>
      </c>
      <c r="J22" s="1033">
        <v>29978</v>
      </c>
      <c r="K22" s="1033">
        <v>2382</v>
      </c>
      <c r="L22" s="1033">
        <v>10283</v>
      </c>
      <c r="M22" s="1033">
        <v>161</v>
      </c>
      <c r="N22" s="1033">
        <v>181</v>
      </c>
      <c r="O22" s="1033" t="s">
        <v>9</v>
      </c>
      <c r="P22" s="1033">
        <v>875</v>
      </c>
      <c r="Q22" s="1033">
        <v>195</v>
      </c>
      <c r="R22" s="526"/>
      <c r="S22" s="416"/>
      <c r="T22" s="1432"/>
      <c r="U22" s="1429"/>
    </row>
    <row r="23" spans="1:34" ht="9.75" customHeight="1" x14ac:dyDescent="0.2">
      <c r="A23" s="406"/>
      <c r="B23" s="469"/>
      <c r="C23" s="1632" t="s">
        <v>123</v>
      </c>
      <c r="D23" s="1632"/>
      <c r="E23" s="1033" t="s">
        <v>9</v>
      </c>
      <c r="F23" s="1033" t="s">
        <v>9</v>
      </c>
      <c r="G23" s="1033" t="s">
        <v>9</v>
      </c>
      <c r="H23" s="1033" t="s">
        <v>9</v>
      </c>
      <c r="I23" s="1033" t="s">
        <v>9</v>
      </c>
      <c r="J23" s="1033" t="s">
        <v>9</v>
      </c>
      <c r="K23" s="1033" t="s">
        <v>9</v>
      </c>
      <c r="L23" s="1033" t="s">
        <v>9</v>
      </c>
      <c r="M23" s="1033" t="s">
        <v>9</v>
      </c>
      <c r="N23" s="1033" t="s">
        <v>9</v>
      </c>
      <c r="O23" s="1033" t="s">
        <v>9</v>
      </c>
      <c r="P23" s="1033" t="s">
        <v>9</v>
      </c>
      <c r="Q23" s="1033" t="s">
        <v>9</v>
      </c>
      <c r="R23" s="526"/>
      <c r="S23" s="416"/>
      <c r="T23" s="1431"/>
      <c r="V23" s="1431"/>
    </row>
    <row r="24" spans="1:34" ht="9.75" customHeight="1" x14ac:dyDescent="0.2">
      <c r="A24" s="406"/>
      <c r="B24" s="469"/>
      <c r="C24" s="1632" t="s">
        <v>122</v>
      </c>
      <c r="D24" s="1632"/>
      <c r="E24" s="1033" t="s">
        <v>9</v>
      </c>
      <c r="F24" s="1033" t="s">
        <v>9</v>
      </c>
      <c r="G24" s="1033" t="s">
        <v>9</v>
      </c>
      <c r="H24" s="1033" t="s">
        <v>9</v>
      </c>
      <c r="I24" s="1033" t="s">
        <v>9</v>
      </c>
      <c r="J24" s="1033" t="s">
        <v>9</v>
      </c>
      <c r="K24" s="1033" t="s">
        <v>9</v>
      </c>
      <c r="L24" s="1033" t="s">
        <v>9</v>
      </c>
      <c r="M24" s="1033" t="s">
        <v>9</v>
      </c>
      <c r="N24" s="1033" t="s">
        <v>9</v>
      </c>
      <c r="O24" s="1033" t="s">
        <v>9</v>
      </c>
      <c r="P24" s="1033" t="s">
        <v>9</v>
      </c>
      <c r="Q24" s="1033" t="s">
        <v>9</v>
      </c>
      <c r="R24" s="526"/>
      <c r="S24" s="416"/>
      <c r="U24" s="1429"/>
    </row>
    <row r="25" spans="1:34" ht="9.75" customHeight="1" x14ac:dyDescent="0.2">
      <c r="A25" s="406"/>
      <c r="B25" s="469"/>
      <c r="C25" s="1632" t="s">
        <v>121</v>
      </c>
      <c r="D25" s="1632"/>
      <c r="E25" s="1033" t="s">
        <v>9</v>
      </c>
      <c r="F25" s="1033" t="s">
        <v>9</v>
      </c>
      <c r="G25" s="1033" t="s">
        <v>9</v>
      </c>
      <c r="H25" s="1033" t="s">
        <v>9</v>
      </c>
      <c r="I25" s="1033" t="s">
        <v>9</v>
      </c>
      <c r="J25" s="1033">
        <v>102899</v>
      </c>
      <c r="K25" s="1033" t="s">
        <v>9</v>
      </c>
      <c r="L25" s="1033" t="s">
        <v>9</v>
      </c>
      <c r="M25" s="1033" t="s">
        <v>9</v>
      </c>
      <c r="N25" s="1033" t="s">
        <v>9</v>
      </c>
      <c r="O25" s="1033" t="s">
        <v>9</v>
      </c>
      <c r="P25" s="1033" t="s">
        <v>9</v>
      </c>
      <c r="Q25" s="1033" t="s">
        <v>9</v>
      </c>
      <c r="R25" s="526"/>
      <c r="S25" s="416"/>
      <c r="T25" s="1431"/>
      <c r="U25" s="1429"/>
    </row>
    <row r="26" spans="1:34" ht="9.75" customHeight="1" x14ac:dyDescent="0.2">
      <c r="A26" s="406"/>
      <c r="B26" s="469"/>
      <c r="C26" s="1632" t="s">
        <v>120</v>
      </c>
      <c r="D26" s="1632"/>
      <c r="E26" s="1033">
        <v>1654</v>
      </c>
      <c r="F26" s="1033" t="s">
        <v>9</v>
      </c>
      <c r="G26" s="1033">
        <v>12484</v>
      </c>
      <c r="H26" s="1033">
        <v>973</v>
      </c>
      <c r="I26" s="1033">
        <v>127859</v>
      </c>
      <c r="J26" s="1033">
        <v>552</v>
      </c>
      <c r="K26" s="1033">
        <v>3429</v>
      </c>
      <c r="L26" s="1033" t="s">
        <v>9</v>
      </c>
      <c r="M26" s="1033" t="s">
        <v>9</v>
      </c>
      <c r="N26" s="1033" t="s">
        <v>9</v>
      </c>
      <c r="O26" s="1033">
        <v>5121</v>
      </c>
      <c r="P26" s="1033">
        <v>7289</v>
      </c>
      <c r="Q26" s="1033">
        <v>2676</v>
      </c>
      <c r="R26" s="526"/>
      <c r="S26" s="416"/>
      <c r="T26" s="1431"/>
      <c r="U26" s="1429"/>
      <c r="V26" s="1431"/>
    </row>
    <row r="27" spans="1:34" ht="9.75" customHeight="1" x14ac:dyDescent="0.2">
      <c r="A27" s="406"/>
      <c r="B27" s="469"/>
      <c r="C27" s="1632" t="s">
        <v>119</v>
      </c>
      <c r="D27" s="1632"/>
      <c r="E27" s="1033">
        <v>59</v>
      </c>
      <c r="F27" s="1033">
        <v>10934</v>
      </c>
      <c r="G27" s="1033">
        <v>475</v>
      </c>
      <c r="H27" s="1033">
        <v>820</v>
      </c>
      <c r="I27" s="1033" t="s">
        <v>9</v>
      </c>
      <c r="J27" s="1033">
        <v>1816</v>
      </c>
      <c r="K27" s="1033">
        <v>66</v>
      </c>
      <c r="L27" s="1033" t="s">
        <v>9</v>
      </c>
      <c r="M27" s="1033" t="s">
        <v>9</v>
      </c>
      <c r="N27" s="1033" t="s">
        <v>9</v>
      </c>
      <c r="O27" s="1033">
        <v>164</v>
      </c>
      <c r="P27" s="1033">
        <v>2987</v>
      </c>
      <c r="Q27" s="1033" t="s">
        <v>9</v>
      </c>
      <c r="R27" s="526"/>
      <c r="S27" s="416"/>
    </row>
    <row r="28" spans="1:34" ht="9.75" customHeight="1" x14ac:dyDescent="0.2">
      <c r="A28" s="406"/>
      <c r="B28" s="469"/>
      <c r="C28" s="1632" t="s">
        <v>118</v>
      </c>
      <c r="D28" s="1632"/>
      <c r="E28" s="1033" t="s">
        <v>9</v>
      </c>
      <c r="F28" s="1033" t="s">
        <v>9</v>
      </c>
      <c r="G28" s="1033" t="s">
        <v>9</v>
      </c>
      <c r="H28" s="1033">
        <v>24945</v>
      </c>
      <c r="I28" s="1033" t="s">
        <v>9</v>
      </c>
      <c r="J28" s="1033">
        <v>44219</v>
      </c>
      <c r="K28" s="1033" t="s">
        <v>9</v>
      </c>
      <c r="L28" s="1033" t="s">
        <v>9</v>
      </c>
      <c r="M28" s="1033" t="s">
        <v>9</v>
      </c>
      <c r="N28" s="1033" t="s">
        <v>9</v>
      </c>
      <c r="O28" s="1033" t="s">
        <v>9</v>
      </c>
      <c r="P28" s="1033" t="s">
        <v>9</v>
      </c>
      <c r="Q28" s="1033" t="s">
        <v>9</v>
      </c>
      <c r="R28" s="526"/>
      <c r="S28" s="416"/>
      <c r="U28" s="1429"/>
    </row>
    <row r="29" spans="1:34" ht="9.75" customHeight="1" x14ac:dyDescent="0.2">
      <c r="A29" s="406"/>
      <c r="B29" s="469"/>
      <c r="C29" s="1632" t="s">
        <v>117</v>
      </c>
      <c r="D29" s="1632"/>
      <c r="E29" s="1033" t="s">
        <v>9</v>
      </c>
      <c r="F29" s="1033" t="s">
        <v>9</v>
      </c>
      <c r="G29" s="1033" t="s">
        <v>9</v>
      </c>
      <c r="H29" s="1033" t="s">
        <v>9</v>
      </c>
      <c r="I29" s="1033" t="s">
        <v>9</v>
      </c>
      <c r="J29" s="1033">
        <v>416</v>
      </c>
      <c r="K29" s="1033" t="s">
        <v>9</v>
      </c>
      <c r="L29" s="1033" t="s">
        <v>9</v>
      </c>
      <c r="M29" s="1033" t="s">
        <v>9</v>
      </c>
      <c r="N29" s="1033" t="s">
        <v>9</v>
      </c>
      <c r="O29" s="1033" t="s">
        <v>9</v>
      </c>
      <c r="P29" s="1033" t="s">
        <v>9</v>
      </c>
      <c r="Q29" s="1033" t="s">
        <v>9</v>
      </c>
      <c r="R29" s="526"/>
      <c r="S29" s="416"/>
      <c r="U29" s="1429"/>
    </row>
    <row r="30" spans="1:34" ht="9.75" customHeight="1" x14ac:dyDescent="0.2">
      <c r="A30" s="406"/>
      <c r="B30" s="469"/>
      <c r="C30" s="1632" t="s">
        <v>116</v>
      </c>
      <c r="D30" s="1632"/>
      <c r="E30" s="1033" t="s">
        <v>9</v>
      </c>
      <c r="F30" s="1033" t="s">
        <v>9</v>
      </c>
      <c r="G30" s="1033" t="s">
        <v>9</v>
      </c>
      <c r="H30" s="1033" t="s">
        <v>9</v>
      </c>
      <c r="I30" s="1033" t="s">
        <v>9</v>
      </c>
      <c r="J30" s="1033">
        <v>18915</v>
      </c>
      <c r="K30" s="1033" t="s">
        <v>9</v>
      </c>
      <c r="L30" s="1033" t="s">
        <v>9</v>
      </c>
      <c r="M30" s="1033" t="s">
        <v>9</v>
      </c>
      <c r="N30" s="1033" t="s">
        <v>9</v>
      </c>
      <c r="O30" s="1033" t="s">
        <v>9</v>
      </c>
      <c r="P30" s="1033" t="s">
        <v>9</v>
      </c>
      <c r="Q30" s="1033" t="s">
        <v>9</v>
      </c>
      <c r="R30" s="526"/>
      <c r="S30" s="416"/>
    </row>
    <row r="31" spans="1:34" ht="9.75" customHeight="1" x14ac:dyDescent="0.2">
      <c r="A31" s="406"/>
      <c r="B31" s="469"/>
      <c r="C31" s="1634" t="s">
        <v>443</v>
      </c>
      <c r="D31" s="1634"/>
      <c r="E31" s="1033" t="s">
        <v>9</v>
      </c>
      <c r="F31" s="1033" t="s">
        <v>9</v>
      </c>
      <c r="G31" s="1033" t="s">
        <v>9</v>
      </c>
      <c r="H31" s="1033" t="s">
        <v>9</v>
      </c>
      <c r="I31" s="1033" t="s">
        <v>9</v>
      </c>
      <c r="J31" s="1033" t="s">
        <v>9</v>
      </c>
      <c r="K31" s="1033" t="s">
        <v>9</v>
      </c>
      <c r="L31" s="1033" t="s">
        <v>9</v>
      </c>
      <c r="M31" s="1033" t="s">
        <v>9</v>
      </c>
      <c r="N31" s="1033" t="s">
        <v>9</v>
      </c>
      <c r="O31" s="1033" t="s">
        <v>9</v>
      </c>
      <c r="P31" s="1033" t="s">
        <v>9</v>
      </c>
      <c r="Q31" s="1033" t="s">
        <v>9</v>
      </c>
      <c r="R31" s="498"/>
      <c r="S31" s="416"/>
    </row>
    <row r="32" spans="1:34" ht="9.75" customHeight="1" x14ac:dyDescent="0.2">
      <c r="A32" s="406"/>
      <c r="B32" s="469"/>
      <c r="C32" s="1632" t="s">
        <v>115</v>
      </c>
      <c r="D32" s="1632"/>
      <c r="E32" s="1033" t="s">
        <v>9</v>
      </c>
      <c r="F32" s="1033" t="s">
        <v>9</v>
      </c>
      <c r="G32" s="1033" t="s">
        <v>9</v>
      </c>
      <c r="H32" s="1033" t="s">
        <v>9</v>
      </c>
      <c r="I32" s="1033" t="s">
        <v>9</v>
      </c>
      <c r="J32" s="1033" t="s">
        <v>9</v>
      </c>
      <c r="K32" s="1033" t="s">
        <v>9</v>
      </c>
      <c r="L32" s="1033">
        <v>1341</v>
      </c>
      <c r="M32" s="1033" t="s">
        <v>9</v>
      </c>
      <c r="N32" s="1033" t="s">
        <v>9</v>
      </c>
      <c r="O32" s="1033" t="s">
        <v>9</v>
      </c>
      <c r="P32" s="1033" t="s">
        <v>9</v>
      </c>
      <c r="Q32" s="1033" t="s">
        <v>9</v>
      </c>
      <c r="R32" s="498"/>
      <c r="S32" s="416"/>
    </row>
    <row r="33" spans="1:34" ht="9.75" customHeight="1" x14ac:dyDescent="0.2">
      <c r="A33" s="406"/>
      <c r="B33" s="469"/>
      <c r="C33" s="1632" t="s">
        <v>114</v>
      </c>
      <c r="D33" s="1632"/>
      <c r="E33" s="1033" t="s">
        <v>9</v>
      </c>
      <c r="F33" s="1033" t="s">
        <v>9</v>
      </c>
      <c r="G33" s="1033" t="s">
        <v>9</v>
      </c>
      <c r="H33" s="1033">
        <v>1674</v>
      </c>
      <c r="I33" s="1033" t="s">
        <v>9</v>
      </c>
      <c r="J33" s="1033" t="s">
        <v>9</v>
      </c>
      <c r="K33" s="1033" t="s">
        <v>9</v>
      </c>
      <c r="L33" s="1033" t="s">
        <v>9</v>
      </c>
      <c r="M33" s="1033" t="s">
        <v>9</v>
      </c>
      <c r="N33" s="1033" t="s">
        <v>9</v>
      </c>
      <c r="O33" s="1033" t="s">
        <v>9</v>
      </c>
      <c r="P33" s="1033" t="s">
        <v>9</v>
      </c>
      <c r="Q33" s="1033" t="s">
        <v>9</v>
      </c>
      <c r="R33" s="498"/>
      <c r="S33" s="416"/>
    </row>
    <row r="34" spans="1:34" ht="9.75" customHeight="1" x14ac:dyDescent="0.2">
      <c r="A34" s="406">
        <v>4661</v>
      </c>
      <c r="B34" s="469"/>
      <c r="C34" s="1635" t="s">
        <v>113</v>
      </c>
      <c r="D34" s="1635"/>
      <c r="E34" s="1033" t="s">
        <v>9</v>
      </c>
      <c r="F34" s="1033" t="s">
        <v>9</v>
      </c>
      <c r="G34" s="1033" t="s">
        <v>9</v>
      </c>
      <c r="H34" s="1033">
        <v>32</v>
      </c>
      <c r="I34" s="1033" t="s">
        <v>9</v>
      </c>
      <c r="J34" s="1033">
        <v>31</v>
      </c>
      <c r="K34" s="1033" t="s">
        <v>9</v>
      </c>
      <c r="L34" s="1033" t="s">
        <v>9</v>
      </c>
      <c r="M34" s="1033" t="s">
        <v>9</v>
      </c>
      <c r="N34" s="1033" t="s">
        <v>9</v>
      </c>
      <c r="O34" s="1033" t="s">
        <v>9</v>
      </c>
      <c r="P34" s="1033">
        <v>20</v>
      </c>
      <c r="Q34" s="1033" t="s">
        <v>9</v>
      </c>
      <c r="R34" s="498"/>
      <c r="S34" s="416"/>
    </row>
    <row r="35" spans="1:34" ht="9.75" customHeight="1" x14ac:dyDescent="0.2">
      <c r="A35" s="406"/>
      <c r="B35" s="469"/>
      <c r="C35" s="1632" t="s">
        <v>112</v>
      </c>
      <c r="D35" s="1632"/>
      <c r="E35" s="1033">
        <v>13</v>
      </c>
      <c r="F35" s="1033" t="s">
        <v>9</v>
      </c>
      <c r="G35" s="1033" t="s">
        <v>9</v>
      </c>
      <c r="H35" s="1033" t="s">
        <v>9</v>
      </c>
      <c r="I35" s="1033" t="s">
        <v>9</v>
      </c>
      <c r="J35" s="1033" t="s">
        <v>9</v>
      </c>
      <c r="K35" s="1033" t="s">
        <v>9</v>
      </c>
      <c r="L35" s="1033" t="s">
        <v>9</v>
      </c>
      <c r="M35" s="1033" t="s">
        <v>9</v>
      </c>
      <c r="N35" s="1033" t="s">
        <v>9</v>
      </c>
      <c r="O35" s="1033" t="s">
        <v>9</v>
      </c>
      <c r="P35" s="1033" t="s">
        <v>9</v>
      </c>
      <c r="Q35" s="1033">
        <v>818</v>
      </c>
      <c r="R35" s="498"/>
      <c r="S35" s="416"/>
    </row>
    <row r="36" spans="1:34" ht="9.75" customHeight="1" x14ac:dyDescent="0.2">
      <c r="A36" s="406"/>
      <c r="B36" s="469"/>
      <c r="C36" s="1632" t="s">
        <v>111</v>
      </c>
      <c r="D36" s="1632"/>
      <c r="E36" s="1033" t="s">
        <v>9</v>
      </c>
      <c r="F36" s="1033">
        <v>6966</v>
      </c>
      <c r="G36" s="1033" t="s">
        <v>9</v>
      </c>
      <c r="H36" s="1033">
        <v>1347</v>
      </c>
      <c r="I36" s="1033">
        <v>39163</v>
      </c>
      <c r="J36" s="1033" t="s">
        <v>9</v>
      </c>
      <c r="K36" s="1033" t="s">
        <v>9</v>
      </c>
      <c r="L36" s="1033" t="s">
        <v>9</v>
      </c>
      <c r="M36" s="1033" t="s">
        <v>9</v>
      </c>
      <c r="N36" s="1033" t="s">
        <v>9</v>
      </c>
      <c r="O36" s="1033" t="s">
        <v>9</v>
      </c>
      <c r="P36" s="1033" t="s">
        <v>9</v>
      </c>
      <c r="Q36" s="1033" t="s">
        <v>9</v>
      </c>
      <c r="R36" s="498"/>
      <c r="S36" s="416"/>
    </row>
    <row r="37" spans="1:34" ht="9.75" customHeight="1" x14ac:dyDescent="0.2">
      <c r="A37" s="406"/>
      <c r="B37" s="469"/>
      <c r="C37" s="1632" t="s">
        <v>286</v>
      </c>
      <c r="D37" s="1632"/>
      <c r="E37" s="1033" t="s">
        <v>9</v>
      </c>
      <c r="F37" s="1033">
        <v>8</v>
      </c>
      <c r="G37" s="1033" t="s">
        <v>9</v>
      </c>
      <c r="H37" s="1033" t="s">
        <v>9</v>
      </c>
      <c r="I37" s="1033" t="s">
        <v>9</v>
      </c>
      <c r="J37" s="1033" t="s">
        <v>9</v>
      </c>
      <c r="K37" s="1033" t="s">
        <v>9</v>
      </c>
      <c r="L37" s="1033" t="s">
        <v>9</v>
      </c>
      <c r="M37" s="1033" t="s">
        <v>9</v>
      </c>
      <c r="N37" s="1033" t="s">
        <v>9</v>
      </c>
      <c r="O37" s="1033">
        <v>639</v>
      </c>
      <c r="P37" s="1033" t="s">
        <v>9</v>
      </c>
      <c r="Q37" s="1033" t="s">
        <v>9</v>
      </c>
      <c r="R37" s="526"/>
      <c r="S37" s="416"/>
    </row>
    <row r="38" spans="1:34" ht="9.75" customHeight="1" x14ac:dyDescent="0.2">
      <c r="A38" s="406"/>
      <c r="B38" s="469"/>
      <c r="C38" s="1632" t="s">
        <v>110</v>
      </c>
      <c r="D38" s="1632"/>
      <c r="E38" s="1033" t="s">
        <v>9</v>
      </c>
      <c r="F38" s="1033" t="s">
        <v>9</v>
      </c>
      <c r="G38" s="1033" t="s">
        <v>9</v>
      </c>
      <c r="H38" s="1033" t="s">
        <v>9</v>
      </c>
      <c r="I38" s="1033" t="s">
        <v>9</v>
      </c>
      <c r="J38" s="1033" t="s">
        <v>9</v>
      </c>
      <c r="K38" s="1033" t="s">
        <v>9</v>
      </c>
      <c r="L38" s="1033" t="s">
        <v>9</v>
      </c>
      <c r="M38" s="1033" t="s">
        <v>9</v>
      </c>
      <c r="N38" s="1033" t="s">
        <v>9</v>
      </c>
      <c r="O38" s="1033">
        <v>517</v>
      </c>
      <c r="P38" s="1033" t="s">
        <v>9</v>
      </c>
      <c r="Q38" s="1033" t="s">
        <v>9</v>
      </c>
      <c r="R38" s="526"/>
      <c r="S38" s="416"/>
    </row>
    <row r="39" spans="1:34" ht="9.75" customHeight="1" x14ac:dyDescent="0.2">
      <c r="A39" s="406"/>
      <c r="B39" s="469"/>
      <c r="C39" s="1632" t="s">
        <v>109</v>
      </c>
      <c r="D39" s="1632"/>
      <c r="E39" s="1033" t="s">
        <v>9</v>
      </c>
      <c r="F39" s="1033" t="s">
        <v>9</v>
      </c>
      <c r="G39" s="1033" t="s">
        <v>9</v>
      </c>
      <c r="H39" s="1033" t="s">
        <v>9</v>
      </c>
      <c r="I39" s="1033" t="s">
        <v>9</v>
      </c>
      <c r="J39" s="1033" t="s">
        <v>9</v>
      </c>
      <c r="K39" s="1033" t="s">
        <v>9</v>
      </c>
      <c r="L39" s="1033" t="s">
        <v>9</v>
      </c>
      <c r="M39" s="1033" t="s">
        <v>9</v>
      </c>
      <c r="N39" s="1033" t="s">
        <v>9</v>
      </c>
      <c r="O39" s="1033" t="s">
        <v>9</v>
      </c>
      <c r="P39" s="1033" t="s">
        <v>9</v>
      </c>
      <c r="Q39" s="1033" t="s">
        <v>9</v>
      </c>
      <c r="R39" s="526"/>
      <c r="S39" s="416"/>
    </row>
    <row r="40" spans="1:34" s="489" customFormat="1" ht="9.75" customHeight="1" x14ac:dyDescent="0.2">
      <c r="A40" s="486"/>
      <c r="B40" s="487"/>
      <c r="C40" s="1632" t="s">
        <v>108</v>
      </c>
      <c r="D40" s="1632"/>
      <c r="E40" s="1033" t="s">
        <v>9</v>
      </c>
      <c r="F40" s="1033" t="s">
        <v>9</v>
      </c>
      <c r="G40" s="1033" t="s">
        <v>9</v>
      </c>
      <c r="H40" s="1033" t="s">
        <v>9</v>
      </c>
      <c r="I40" s="1033" t="s">
        <v>9</v>
      </c>
      <c r="J40" s="1033" t="s">
        <v>9</v>
      </c>
      <c r="K40" s="1033" t="s">
        <v>9</v>
      </c>
      <c r="L40" s="1033" t="s">
        <v>9</v>
      </c>
      <c r="M40" s="1033" t="s">
        <v>9</v>
      </c>
      <c r="N40" s="1033" t="s">
        <v>9</v>
      </c>
      <c r="O40" s="1033" t="s">
        <v>9</v>
      </c>
      <c r="P40" s="1033" t="s">
        <v>9</v>
      </c>
      <c r="Q40" s="1033" t="s">
        <v>9</v>
      </c>
      <c r="R40" s="526"/>
      <c r="S40" s="465"/>
      <c r="T40" s="1421"/>
      <c r="U40" s="1418"/>
      <c r="V40" s="1421"/>
      <c r="W40" s="1421"/>
      <c r="X40" s="1421"/>
      <c r="Y40" s="1421"/>
      <c r="Z40" s="1421"/>
      <c r="AA40" s="1421"/>
      <c r="AB40" s="1421"/>
      <c r="AC40" s="1421"/>
      <c r="AD40" s="1421"/>
      <c r="AE40" s="1421"/>
      <c r="AF40" s="1421"/>
      <c r="AG40" s="1421"/>
      <c r="AH40" s="1421"/>
    </row>
    <row r="41" spans="1:34" s="489" customFormat="1" ht="9.75" customHeight="1" x14ac:dyDescent="0.2">
      <c r="A41" s="486"/>
      <c r="B41" s="487"/>
      <c r="C41" s="1649" t="s">
        <v>107</v>
      </c>
      <c r="D41" s="1649"/>
      <c r="E41" s="1033" t="s">
        <v>9</v>
      </c>
      <c r="F41" s="1033" t="s">
        <v>9</v>
      </c>
      <c r="G41" s="1033" t="s">
        <v>9</v>
      </c>
      <c r="H41" s="1033" t="s">
        <v>9</v>
      </c>
      <c r="I41" s="1033" t="s">
        <v>9</v>
      </c>
      <c r="J41" s="1033" t="s">
        <v>9</v>
      </c>
      <c r="K41" s="1033" t="s">
        <v>9</v>
      </c>
      <c r="L41" s="1033" t="s">
        <v>9</v>
      </c>
      <c r="M41" s="1033" t="s">
        <v>9</v>
      </c>
      <c r="N41" s="1033" t="s">
        <v>9</v>
      </c>
      <c r="O41" s="1033" t="s">
        <v>9</v>
      </c>
      <c r="P41" s="1033" t="s">
        <v>9</v>
      </c>
      <c r="Q41" s="1033" t="s">
        <v>9</v>
      </c>
      <c r="R41" s="526"/>
      <c r="S41" s="465"/>
      <c r="T41" s="1421"/>
      <c r="U41" s="1418"/>
      <c r="V41" s="1421"/>
      <c r="W41" s="1421"/>
      <c r="X41" s="1421"/>
      <c r="Y41" s="1421"/>
      <c r="Z41" s="1421"/>
      <c r="AA41" s="1421"/>
      <c r="AB41" s="1421"/>
      <c r="AC41" s="1421"/>
      <c r="AD41" s="1421"/>
      <c r="AE41" s="1421"/>
      <c r="AF41" s="1421"/>
      <c r="AG41" s="1421"/>
      <c r="AH41" s="1421"/>
    </row>
    <row r="42" spans="1:34" s="420" customFormat="1" ht="27" customHeight="1" x14ac:dyDescent="0.2">
      <c r="A42" s="418"/>
      <c r="B42" s="572"/>
      <c r="C42" s="1650" t="s">
        <v>627</v>
      </c>
      <c r="D42" s="1650"/>
      <c r="E42" s="1650"/>
      <c r="F42" s="1650"/>
      <c r="G42" s="1650"/>
      <c r="H42" s="1650"/>
      <c r="I42" s="1650"/>
      <c r="J42" s="1650"/>
      <c r="K42" s="1650"/>
      <c r="L42" s="1650"/>
      <c r="M42" s="1650"/>
      <c r="N42" s="1650"/>
      <c r="O42" s="1650"/>
      <c r="P42" s="1650"/>
      <c r="Q42" s="1650"/>
      <c r="R42" s="635"/>
      <c r="S42" s="419"/>
      <c r="T42" s="753"/>
      <c r="U42" s="1433"/>
      <c r="V42" s="753"/>
      <c r="W42" s="753"/>
      <c r="X42" s="753"/>
      <c r="Y42" s="753"/>
      <c r="Z42" s="753"/>
      <c r="AA42" s="753"/>
      <c r="AB42" s="753"/>
      <c r="AC42" s="753"/>
      <c r="AD42" s="753"/>
      <c r="AE42" s="753"/>
      <c r="AF42" s="753"/>
      <c r="AG42" s="753"/>
      <c r="AH42" s="753"/>
    </row>
    <row r="43" spans="1:34" ht="13.5" customHeight="1" x14ac:dyDescent="0.2">
      <c r="A43" s="406"/>
      <c r="B43" s="469"/>
      <c r="C43" s="1640" t="s">
        <v>178</v>
      </c>
      <c r="D43" s="1641"/>
      <c r="E43" s="1641"/>
      <c r="F43" s="1641"/>
      <c r="G43" s="1641"/>
      <c r="H43" s="1641"/>
      <c r="I43" s="1641"/>
      <c r="J43" s="1641"/>
      <c r="K43" s="1641"/>
      <c r="L43" s="1641"/>
      <c r="M43" s="1641"/>
      <c r="N43" s="1641"/>
      <c r="O43" s="1641"/>
      <c r="P43" s="1641"/>
      <c r="Q43" s="1642"/>
      <c r="R43" s="416"/>
      <c r="S43" s="416"/>
    </row>
    <row r="44" spans="1:34" s="514" customFormat="1" ht="2.25" customHeight="1" x14ac:dyDescent="0.2">
      <c r="A44" s="511"/>
      <c r="B44" s="512"/>
      <c r="C44" s="513"/>
      <c r="D44" s="432"/>
      <c r="E44" s="891"/>
      <c r="F44" s="891"/>
      <c r="G44" s="891"/>
      <c r="H44" s="891"/>
      <c r="I44" s="891"/>
      <c r="J44" s="891"/>
      <c r="K44" s="891"/>
      <c r="L44" s="891"/>
      <c r="M44" s="891"/>
      <c r="N44" s="891"/>
      <c r="O44" s="891"/>
      <c r="P44" s="891"/>
      <c r="Q44" s="891"/>
      <c r="R44" s="446"/>
      <c r="S44" s="446"/>
      <c r="T44" s="1434"/>
      <c r="U44" s="1418"/>
      <c r="V44" s="1434"/>
      <c r="W44" s="1434"/>
      <c r="X44" s="1434"/>
      <c r="Y44" s="1434"/>
      <c r="Z44" s="1434"/>
      <c r="AA44" s="1434"/>
      <c r="AB44" s="1434"/>
      <c r="AC44" s="1434"/>
      <c r="AD44" s="1434"/>
      <c r="AE44" s="1434"/>
      <c r="AF44" s="1434"/>
      <c r="AG44" s="1434"/>
      <c r="AH44" s="1434"/>
    </row>
    <row r="45" spans="1:34" ht="12.75" customHeight="1" x14ac:dyDescent="0.2">
      <c r="A45" s="406"/>
      <c r="B45" s="469"/>
      <c r="C45" s="421"/>
      <c r="D45" s="421"/>
      <c r="E45" s="821">
        <v>2004</v>
      </c>
      <c r="F45" s="982">
        <v>2005</v>
      </c>
      <c r="G45" s="982">
        <v>2006</v>
      </c>
      <c r="H45" s="821">
        <v>2007</v>
      </c>
      <c r="I45" s="982">
        <v>2008</v>
      </c>
      <c r="J45" s="982">
        <v>2009</v>
      </c>
      <c r="K45" s="821">
        <v>2010</v>
      </c>
      <c r="L45" s="982">
        <v>2011</v>
      </c>
      <c r="M45" s="982">
        <v>2012</v>
      </c>
      <c r="N45" s="821">
        <v>2013</v>
      </c>
      <c r="O45" s="982">
        <v>2014</v>
      </c>
      <c r="P45" s="982">
        <v>2015</v>
      </c>
      <c r="Q45" s="821">
        <v>2016</v>
      </c>
      <c r="R45" s="526"/>
      <c r="S45" s="416"/>
      <c r="T45" s="1423"/>
      <c r="U45" s="1435"/>
      <c r="V45" s="1423"/>
      <c r="W45" s="1423"/>
    </row>
    <row r="46" spans="1:34" s="987" customFormat="1" ht="11.25" customHeight="1" x14ac:dyDescent="0.2">
      <c r="A46" s="983"/>
      <c r="B46" s="984"/>
      <c r="C46" s="1657" t="s">
        <v>68</v>
      </c>
      <c r="D46" s="1657"/>
      <c r="E46" s="988">
        <v>208</v>
      </c>
      <c r="F46" s="988">
        <v>334</v>
      </c>
      <c r="G46" s="988">
        <v>396</v>
      </c>
      <c r="H46" s="988">
        <v>343</v>
      </c>
      <c r="I46" s="988">
        <v>441</v>
      </c>
      <c r="J46" s="988">
        <v>361</v>
      </c>
      <c r="K46" s="988">
        <v>352</v>
      </c>
      <c r="L46" s="988">
        <v>200</v>
      </c>
      <c r="M46" s="988">
        <v>107</v>
      </c>
      <c r="N46" s="988">
        <v>106</v>
      </c>
      <c r="O46" s="988">
        <v>174</v>
      </c>
      <c r="P46" s="988">
        <v>182</v>
      </c>
      <c r="Q46" s="988">
        <v>210</v>
      </c>
      <c r="R46" s="985"/>
      <c r="S46" s="986"/>
      <c r="T46" s="1423"/>
      <c r="U46" s="1436"/>
      <c r="V46" s="1423"/>
      <c r="W46" s="1423"/>
      <c r="X46" s="1437"/>
      <c r="Y46" s="1437"/>
      <c r="Z46" s="1437"/>
      <c r="AA46" s="1437"/>
      <c r="AB46" s="1437"/>
      <c r="AC46" s="1437"/>
      <c r="AD46" s="1437"/>
      <c r="AE46" s="1437"/>
      <c r="AF46" s="1437"/>
      <c r="AG46" s="1437"/>
      <c r="AH46" s="1437"/>
    </row>
    <row r="47" spans="1:34" s="987" customFormat="1" ht="11.25" customHeight="1" x14ac:dyDescent="0.2">
      <c r="A47" s="983"/>
      <c r="B47" s="984"/>
      <c r="C47" s="1658" t="s">
        <v>412</v>
      </c>
      <c r="D47" s="1657"/>
      <c r="E47" s="988">
        <f>SUM(E48:E52)</f>
        <v>167</v>
      </c>
      <c r="F47" s="988">
        <f t="shared" ref="F47:Q47" si="2">SUM(F48:F52)</f>
        <v>277</v>
      </c>
      <c r="G47" s="988">
        <f t="shared" si="2"/>
        <v>258</v>
      </c>
      <c r="H47" s="988">
        <f t="shared" si="2"/>
        <v>268</v>
      </c>
      <c r="I47" s="988">
        <f t="shared" si="2"/>
        <v>304</v>
      </c>
      <c r="J47" s="988">
        <f t="shared" si="2"/>
        <v>258</v>
      </c>
      <c r="K47" s="988">
        <f t="shared" si="2"/>
        <v>234</v>
      </c>
      <c r="L47" s="988">
        <f t="shared" si="2"/>
        <v>182</v>
      </c>
      <c r="M47" s="988">
        <f t="shared" si="2"/>
        <v>93</v>
      </c>
      <c r="N47" s="988">
        <f t="shared" si="2"/>
        <v>97</v>
      </c>
      <c r="O47" s="988">
        <f t="shared" si="2"/>
        <v>161</v>
      </c>
      <c r="P47" s="988">
        <f t="shared" si="2"/>
        <v>145</v>
      </c>
      <c r="Q47" s="988">
        <f t="shared" si="2"/>
        <v>175</v>
      </c>
      <c r="R47" s="985"/>
      <c r="S47" s="986"/>
      <c r="T47" s="1423"/>
      <c r="U47" s="1435"/>
      <c r="V47" s="1423"/>
      <c r="W47" s="1423"/>
      <c r="X47" s="1437"/>
      <c r="Y47" s="1437"/>
      <c r="Z47" s="1437"/>
      <c r="AA47" s="1437"/>
      <c r="AB47" s="1437"/>
      <c r="AC47" s="1437"/>
      <c r="AD47" s="1437"/>
      <c r="AE47" s="1437"/>
      <c r="AF47" s="1437"/>
      <c r="AG47" s="1437"/>
      <c r="AH47" s="1437"/>
    </row>
    <row r="48" spans="1:34" s="489" customFormat="1" ht="10.5" customHeight="1" x14ac:dyDescent="0.2">
      <c r="A48" s="486"/>
      <c r="B48" s="487"/>
      <c r="C48" s="980"/>
      <c r="D48" s="576" t="s">
        <v>244</v>
      </c>
      <c r="E48" s="1033">
        <v>100</v>
      </c>
      <c r="F48" s="1033">
        <v>151</v>
      </c>
      <c r="G48" s="1033">
        <v>153</v>
      </c>
      <c r="H48" s="1033">
        <v>160</v>
      </c>
      <c r="I48" s="1033">
        <v>172</v>
      </c>
      <c r="J48" s="1033">
        <v>142</v>
      </c>
      <c r="K48" s="1033">
        <v>141</v>
      </c>
      <c r="L48" s="1033">
        <v>93</v>
      </c>
      <c r="M48" s="1033">
        <v>36</v>
      </c>
      <c r="N48" s="1033">
        <v>27</v>
      </c>
      <c r="O48" s="1033">
        <v>49</v>
      </c>
      <c r="P48" s="1033">
        <v>65</v>
      </c>
      <c r="Q48" s="1033">
        <v>69</v>
      </c>
      <c r="R48" s="526"/>
      <c r="S48" s="465"/>
      <c r="T48" s="1423"/>
      <c r="U48" s="1435"/>
      <c r="V48" s="1423"/>
      <c r="W48" s="1423"/>
      <c r="X48" s="1421"/>
      <c r="Y48" s="1421"/>
      <c r="Z48" s="1421"/>
      <c r="AA48" s="1421"/>
      <c r="AB48" s="1421"/>
      <c r="AC48" s="1421"/>
      <c r="AD48" s="1421"/>
      <c r="AE48" s="1421"/>
      <c r="AF48" s="1421"/>
      <c r="AG48" s="1421"/>
      <c r="AH48" s="1421"/>
    </row>
    <row r="49" spans="1:34" s="489" customFormat="1" ht="10.5" customHeight="1" x14ac:dyDescent="0.2">
      <c r="A49" s="486"/>
      <c r="B49" s="487"/>
      <c r="C49" s="980"/>
      <c r="D49" s="576" t="s">
        <v>245</v>
      </c>
      <c r="E49" s="1033">
        <v>15</v>
      </c>
      <c r="F49" s="1033">
        <v>28</v>
      </c>
      <c r="G49" s="1033">
        <v>26</v>
      </c>
      <c r="H49" s="1033">
        <v>27</v>
      </c>
      <c r="I49" s="1033">
        <v>27</v>
      </c>
      <c r="J49" s="1033">
        <v>22</v>
      </c>
      <c r="K49" s="1033">
        <v>25</v>
      </c>
      <c r="L49" s="1033">
        <v>22</v>
      </c>
      <c r="M49" s="1033">
        <v>9</v>
      </c>
      <c r="N49" s="1033">
        <v>18</v>
      </c>
      <c r="O49" s="1033">
        <v>23</v>
      </c>
      <c r="P49" s="1033">
        <v>20</v>
      </c>
      <c r="Q49" s="1033">
        <v>19</v>
      </c>
      <c r="R49" s="526"/>
      <c r="S49" s="465"/>
      <c r="T49" s="1423"/>
      <c r="U49" s="1435"/>
      <c r="V49" s="1423"/>
      <c r="W49" s="1423"/>
      <c r="X49" s="1421"/>
      <c r="Y49" s="1421"/>
      <c r="Z49" s="1421"/>
      <c r="AA49" s="1421"/>
      <c r="AB49" s="1421"/>
      <c r="AC49" s="1421"/>
      <c r="AD49" s="1421"/>
      <c r="AE49" s="1421"/>
      <c r="AF49" s="1421"/>
      <c r="AG49" s="1421"/>
      <c r="AH49" s="1421"/>
    </row>
    <row r="50" spans="1:34" s="489" customFormat="1" ht="10.5" customHeight="1" x14ac:dyDescent="0.2">
      <c r="A50" s="486"/>
      <c r="B50" s="487"/>
      <c r="C50" s="980"/>
      <c r="D50" s="1141" t="s">
        <v>246</v>
      </c>
      <c r="E50" s="1033">
        <v>46</v>
      </c>
      <c r="F50" s="1033">
        <v>73</v>
      </c>
      <c r="G50" s="1033">
        <v>65</v>
      </c>
      <c r="H50" s="1033">
        <v>64</v>
      </c>
      <c r="I50" s="1033">
        <v>97</v>
      </c>
      <c r="J50" s="1033">
        <v>87</v>
      </c>
      <c r="K50" s="1033">
        <v>64</v>
      </c>
      <c r="L50" s="1033">
        <v>55</v>
      </c>
      <c r="M50" s="1033">
        <v>40</v>
      </c>
      <c r="N50" s="1033">
        <v>49</v>
      </c>
      <c r="O50" s="1033">
        <v>80</v>
      </c>
      <c r="P50" s="1033">
        <v>53</v>
      </c>
      <c r="Q50" s="1033">
        <v>58</v>
      </c>
      <c r="R50" s="526"/>
      <c r="S50" s="465"/>
      <c r="T50" s="1423"/>
      <c r="U50" s="1435"/>
      <c r="V50" s="1423"/>
      <c r="W50" s="1423"/>
      <c r="X50" s="1421"/>
      <c r="Y50" s="1421"/>
      <c r="Z50" s="1421"/>
      <c r="AA50" s="1421"/>
      <c r="AB50" s="1421"/>
      <c r="AC50" s="1421"/>
      <c r="AD50" s="1421"/>
      <c r="AE50" s="1421"/>
      <c r="AF50" s="1421"/>
      <c r="AG50" s="1421"/>
      <c r="AH50" s="1421"/>
    </row>
    <row r="51" spans="1:34" s="489" customFormat="1" ht="10.5" customHeight="1" x14ac:dyDescent="0.2">
      <c r="A51" s="486"/>
      <c r="B51" s="487"/>
      <c r="C51" s="980"/>
      <c r="D51" s="1141" t="s">
        <v>248</v>
      </c>
      <c r="E51" s="1033" t="s">
        <v>411</v>
      </c>
      <c r="F51" s="1033">
        <v>1</v>
      </c>
      <c r="G51" s="1033" t="s">
        <v>9</v>
      </c>
      <c r="H51" s="1033" t="s">
        <v>9</v>
      </c>
      <c r="I51" s="1033" t="s">
        <v>9</v>
      </c>
      <c r="J51" s="1033" t="s">
        <v>9</v>
      </c>
      <c r="K51" s="1033" t="s">
        <v>9</v>
      </c>
      <c r="L51" s="1033" t="s">
        <v>9</v>
      </c>
      <c r="M51" s="1033" t="s">
        <v>9</v>
      </c>
      <c r="N51" s="1033" t="s">
        <v>9</v>
      </c>
      <c r="O51" s="1033" t="s">
        <v>9</v>
      </c>
      <c r="P51" s="1033" t="s">
        <v>9</v>
      </c>
      <c r="Q51" s="1033" t="s">
        <v>9</v>
      </c>
      <c r="R51" s="526"/>
      <c r="S51" s="465"/>
      <c r="T51" s="1423"/>
      <c r="U51" s="1435"/>
      <c r="V51" s="1423"/>
      <c r="W51" s="1423"/>
      <c r="X51" s="1421"/>
      <c r="Y51" s="1421"/>
      <c r="Z51" s="1421"/>
      <c r="AA51" s="1421"/>
      <c r="AB51" s="1421"/>
      <c r="AC51" s="1421"/>
      <c r="AD51" s="1421"/>
      <c r="AE51" s="1421"/>
      <c r="AF51" s="1421"/>
      <c r="AG51" s="1421"/>
      <c r="AH51" s="1421"/>
    </row>
    <row r="52" spans="1:34" s="489" customFormat="1" ht="10.5" customHeight="1" x14ac:dyDescent="0.2">
      <c r="A52" s="486"/>
      <c r="B52" s="487"/>
      <c r="C52" s="980"/>
      <c r="D52" s="576" t="s">
        <v>247</v>
      </c>
      <c r="E52" s="1034">
        <v>6</v>
      </c>
      <c r="F52" s="1034">
        <v>24</v>
      </c>
      <c r="G52" s="1034">
        <v>14</v>
      </c>
      <c r="H52" s="1034">
        <v>17</v>
      </c>
      <c r="I52" s="1034">
        <v>8</v>
      </c>
      <c r="J52" s="1034">
        <v>7</v>
      </c>
      <c r="K52" s="1034">
        <v>4</v>
      </c>
      <c r="L52" s="1034">
        <v>12</v>
      </c>
      <c r="M52" s="1034">
        <v>8</v>
      </c>
      <c r="N52" s="1034">
        <v>3</v>
      </c>
      <c r="O52" s="1034">
        <v>9</v>
      </c>
      <c r="P52" s="1034">
        <v>7</v>
      </c>
      <c r="Q52" s="1034">
        <v>29</v>
      </c>
      <c r="R52" s="526"/>
      <c r="S52" s="465"/>
      <c r="T52" s="1423"/>
      <c r="U52" s="1435"/>
      <c r="V52" s="1423"/>
      <c r="W52" s="1423"/>
      <c r="X52" s="1421"/>
      <c r="Y52" s="1421"/>
      <c r="Z52" s="1421"/>
      <c r="AA52" s="1421"/>
      <c r="AB52" s="1421"/>
      <c r="AC52" s="1421"/>
      <c r="AD52" s="1421"/>
      <c r="AE52" s="1421"/>
      <c r="AF52" s="1421"/>
      <c r="AG52" s="1421"/>
      <c r="AH52" s="1421"/>
    </row>
    <row r="53" spans="1:34" s="987" customFormat="1" ht="11.25" customHeight="1" x14ac:dyDescent="0.2">
      <c r="A53" s="983"/>
      <c r="B53" s="984"/>
      <c r="C53" s="1657" t="s">
        <v>413</v>
      </c>
      <c r="D53" s="1657"/>
      <c r="E53" s="988">
        <f>SUM(E54:E56)</f>
        <v>41</v>
      </c>
      <c r="F53" s="988">
        <f t="shared" ref="F53:Q53" si="3">SUM(F54:F56)</f>
        <v>57</v>
      </c>
      <c r="G53" s="988">
        <f t="shared" si="3"/>
        <v>138</v>
      </c>
      <c r="H53" s="988">
        <f t="shared" si="3"/>
        <v>75</v>
      </c>
      <c r="I53" s="988">
        <f t="shared" si="3"/>
        <v>137</v>
      </c>
      <c r="J53" s="988">
        <f t="shared" si="3"/>
        <v>103</v>
      </c>
      <c r="K53" s="988">
        <f t="shared" si="3"/>
        <v>118</v>
      </c>
      <c r="L53" s="988">
        <f t="shared" si="3"/>
        <v>18</v>
      </c>
      <c r="M53" s="988">
        <f t="shared" si="3"/>
        <v>14</v>
      </c>
      <c r="N53" s="988">
        <f t="shared" si="3"/>
        <v>9</v>
      </c>
      <c r="O53" s="988">
        <f t="shared" si="3"/>
        <v>13</v>
      </c>
      <c r="P53" s="988">
        <f t="shared" si="3"/>
        <v>37</v>
      </c>
      <c r="Q53" s="988">
        <f t="shared" si="3"/>
        <v>35</v>
      </c>
      <c r="R53" s="985"/>
      <c r="S53" s="986"/>
      <c r="T53" s="1423"/>
      <c r="U53" s="1435"/>
      <c r="V53" s="1423"/>
      <c r="W53" s="1423"/>
      <c r="X53" s="1437"/>
      <c r="Y53" s="1437"/>
      <c r="Z53" s="1437"/>
      <c r="AA53" s="1437"/>
      <c r="AB53" s="1437"/>
      <c r="AC53" s="1437"/>
      <c r="AD53" s="1437"/>
      <c r="AE53" s="1437"/>
      <c r="AF53" s="1437"/>
      <c r="AG53" s="1437"/>
      <c r="AH53" s="1437"/>
    </row>
    <row r="54" spans="1:34" s="489" customFormat="1" ht="10.5" customHeight="1" x14ac:dyDescent="0.2">
      <c r="A54" s="486"/>
      <c r="B54" s="487"/>
      <c r="C54" s="1139"/>
      <c r="D54" s="1141" t="s">
        <v>501</v>
      </c>
      <c r="E54" s="1033" t="s">
        <v>411</v>
      </c>
      <c r="F54" s="1033" t="s">
        <v>411</v>
      </c>
      <c r="G54" s="1033" t="s">
        <v>9</v>
      </c>
      <c r="H54" s="1033" t="s">
        <v>9</v>
      </c>
      <c r="I54" s="1033" t="s">
        <v>9</v>
      </c>
      <c r="J54" s="1034">
        <v>1</v>
      </c>
      <c r="K54" s="1034" t="s">
        <v>9</v>
      </c>
      <c r="L54" s="1034">
        <v>1</v>
      </c>
      <c r="M54" s="1034">
        <v>1</v>
      </c>
      <c r="N54" s="1033" t="s">
        <v>9</v>
      </c>
      <c r="O54" s="1033" t="s">
        <v>9</v>
      </c>
      <c r="P54" s="1033" t="s">
        <v>9</v>
      </c>
      <c r="Q54" s="1033" t="s">
        <v>9</v>
      </c>
      <c r="R54" s="526"/>
      <c r="S54" s="465"/>
      <c r="T54" s="1423"/>
      <c r="U54" s="1435"/>
      <c r="V54" s="1423"/>
      <c r="W54" s="1423"/>
      <c r="X54" s="1421"/>
      <c r="Y54" s="1421"/>
      <c r="Z54" s="1421"/>
      <c r="AA54" s="1421"/>
      <c r="AB54" s="1421"/>
      <c r="AC54" s="1421"/>
      <c r="AD54" s="1421"/>
      <c r="AE54" s="1421"/>
      <c r="AF54" s="1421"/>
      <c r="AG54" s="1421"/>
      <c r="AH54" s="1421"/>
    </row>
    <row r="55" spans="1:34" s="489" customFormat="1" ht="10.5" customHeight="1" x14ac:dyDescent="0.2">
      <c r="A55" s="486"/>
      <c r="B55" s="487"/>
      <c r="C55" s="980"/>
      <c r="D55" s="576" t="s">
        <v>249</v>
      </c>
      <c r="E55" s="1034">
        <v>1</v>
      </c>
      <c r="F55" s="1034">
        <v>1</v>
      </c>
      <c r="G55" s="1034">
        <v>1</v>
      </c>
      <c r="H55" s="1034">
        <v>1</v>
      </c>
      <c r="I55" s="1034" t="s">
        <v>9</v>
      </c>
      <c r="J55" s="1034">
        <v>1</v>
      </c>
      <c r="K55" s="1034">
        <v>2</v>
      </c>
      <c r="L55" s="1034" t="s">
        <v>9</v>
      </c>
      <c r="M55" s="1034">
        <v>1</v>
      </c>
      <c r="N55" s="1034" t="s">
        <v>9</v>
      </c>
      <c r="O55" s="1034" t="s">
        <v>9</v>
      </c>
      <c r="P55" s="1034">
        <v>1</v>
      </c>
      <c r="Q55" s="1034" t="s">
        <v>9</v>
      </c>
      <c r="R55" s="526"/>
      <c r="S55" s="465"/>
      <c r="T55" s="1423"/>
      <c r="U55" s="1435"/>
      <c r="V55" s="1423"/>
      <c r="W55" s="1423"/>
      <c r="X55" s="1421"/>
      <c r="Y55" s="1421"/>
      <c r="Z55" s="1421"/>
      <c r="AA55" s="1421"/>
      <c r="AB55" s="1421"/>
      <c r="AC55" s="1421"/>
      <c r="AD55" s="1421"/>
      <c r="AE55" s="1421"/>
      <c r="AF55" s="1421"/>
      <c r="AG55" s="1421"/>
      <c r="AH55" s="1421"/>
    </row>
    <row r="56" spans="1:34" s="489" customFormat="1" ht="10.5" customHeight="1" x14ac:dyDescent="0.2">
      <c r="A56" s="486"/>
      <c r="B56" s="487"/>
      <c r="C56" s="980"/>
      <c r="D56" s="576" t="s">
        <v>250</v>
      </c>
      <c r="E56" s="1034">
        <v>40</v>
      </c>
      <c r="F56" s="1034">
        <v>56</v>
      </c>
      <c r="G56" s="1034">
        <v>137</v>
      </c>
      <c r="H56" s="1034">
        <v>74</v>
      </c>
      <c r="I56" s="1034">
        <v>137</v>
      </c>
      <c r="J56" s="1034">
        <v>101</v>
      </c>
      <c r="K56" s="1034">
        <v>116</v>
      </c>
      <c r="L56" s="1034">
        <v>17</v>
      </c>
      <c r="M56" s="1034">
        <v>12</v>
      </c>
      <c r="N56" s="1034">
        <v>9</v>
      </c>
      <c r="O56" s="1034">
        <v>13</v>
      </c>
      <c r="P56" s="1034">
        <v>36</v>
      </c>
      <c r="Q56" s="1034">
        <v>35</v>
      </c>
      <c r="R56" s="526"/>
      <c r="S56" s="465"/>
      <c r="T56" s="1423"/>
      <c r="U56" s="1435"/>
      <c r="V56" s="1423"/>
      <c r="W56" s="1423"/>
      <c r="X56" s="1421"/>
      <c r="Y56" s="1421"/>
      <c r="Z56" s="1421"/>
      <c r="AA56" s="1421"/>
      <c r="AB56" s="1421"/>
      <c r="AC56" s="1421"/>
      <c r="AD56" s="1421"/>
      <c r="AE56" s="1421"/>
      <c r="AF56" s="1421"/>
      <c r="AG56" s="1421"/>
      <c r="AH56" s="1421"/>
    </row>
    <row r="57" spans="1:34" s="791" customFormat="1" ht="13.5" customHeight="1" x14ac:dyDescent="0.2">
      <c r="A57" s="788"/>
      <c r="B57" s="768"/>
      <c r="C57" s="500" t="s">
        <v>437</v>
      </c>
      <c r="D57" s="789"/>
      <c r="E57" s="471"/>
      <c r="F57" s="471"/>
      <c r="G57" s="501"/>
      <c r="H57" s="501"/>
      <c r="I57" s="1631"/>
      <c r="J57" s="1631"/>
      <c r="K57" s="1631"/>
      <c r="L57" s="1631"/>
      <c r="M57" s="1631"/>
      <c r="N57" s="1631"/>
      <c r="O57" s="1631"/>
      <c r="P57" s="1631"/>
      <c r="Q57" s="1631"/>
      <c r="R57" s="790"/>
      <c r="S57" s="501"/>
      <c r="T57" s="1423"/>
      <c r="U57" s="1435"/>
      <c r="V57" s="1423"/>
      <c r="W57" s="1423"/>
      <c r="X57" s="1438"/>
      <c r="Y57" s="1438"/>
      <c r="Z57" s="1438"/>
      <c r="AA57" s="1438"/>
      <c r="AB57" s="1438"/>
      <c r="AC57" s="1438"/>
      <c r="AD57" s="1438"/>
      <c r="AE57" s="1438"/>
      <c r="AF57" s="1438"/>
      <c r="AG57" s="1438"/>
      <c r="AH57" s="1438"/>
    </row>
    <row r="58" spans="1:34" s="456" customFormat="1" ht="11.25" customHeight="1" thickBot="1" x14ac:dyDescent="0.25">
      <c r="A58" s="491"/>
      <c r="B58" s="502"/>
      <c r="C58" s="1142" t="s">
        <v>502</v>
      </c>
      <c r="D58" s="503"/>
      <c r="E58" s="505"/>
      <c r="F58" s="505"/>
      <c r="G58" s="505"/>
      <c r="H58" s="505"/>
      <c r="I58" s="505"/>
      <c r="J58" s="505"/>
      <c r="K58" s="505"/>
      <c r="L58" s="505"/>
      <c r="M58" s="505"/>
      <c r="N58" s="505"/>
      <c r="O58" s="505"/>
      <c r="P58" s="505"/>
      <c r="Q58" s="472" t="s">
        <v>73</v>
      </c>
      <c r="R58" s="506"/>
      <c r="S58" s="507"/>
      <c r="T58" s="1423"/>
      <c r="U58" s="1435"/>
      <c r="V58" s="1423"/>
      <c r="W58" s="1423"/>
      <c r="X58" s="1439"/>
      <c r="Y58" s="1439"/>
      <c r="Z58" s="1439"/>
      <c r="AA58" s="1439"/>
      <c r="AB58" s="1439"/>
      <c r="AC58" s="1439"/>
      <c r="AD58" s="1439"/>
      <c r="AE58" s="1439"/>
      <c r="AF58" s="1439"/>
      <c r="AG58" s="1439"/>
      <c r="AH58" s="1439"/>
    </row>
    <row r="59" spans="1:34" ht="13.5" customHeight="1" thickBot="1" x14ac:dyDescent="0.25">
      <c r="A59" s="406"/>
      <c r="B59" s="502"/>
      <c r="C59" s="1654" t="s">
        <v>299</v>
      </c>
      <c r="D59" s="1655"/>
      <c r="E59" s="1655"/>
      <c r="F59" s="1655"/>
      <c r="G59" s="1655"/>
      <c r="H59" s="1655"/>
      <c r="I59" s="1655"/>
      <c r="J59" s="1655"/>
      <c r="K59" s="1655"/>
      <c r="L59" s="1655"/>
      <c r="M59" s="1655"/>
      <c r="N59" s="1655"/>
      <c r="O59" s="1655"/>
      <c r="P59" s="1655"/>
      <c r="Q59" s="1656"/>
      <c r="R59" s="472"/>
      <c r="S59" s="458"/>
      <c r="T59" s="1423"/>
      <c r="U59" s="1435"/>
      <c r="V59" s="1423"/>
      <c r="W59" s="1423"/>
    </row>
    <row r="60" spans="1:34" ht="3.75" customHeight="1" x14ac:dyDescent="0.2">
      <c r="A60" s="406"/>
      <c r="B60" s="502"/>
      <c r="C60" s="1651" t="s">
        <v>69</v>
      </c>
      <c r="D60" s="1651"/>
      <c r="F60" s="997"/>
      <c r="G60" s="997"/>
      <c r="H60" s="997"/>
      <c r="I60" s="997"/>
      <c r="J60" s="997"/>
      <c r="K60" s="997"/>
      <c r="L60" s="997"/>
      <c r="M60" s="509"/>
      <c r="N60" s="509"/>
      <c r="O60" s="509"/>
      <c r="P60" s="509"/>
      <c r="Q60" s="509"/>
      <c r="R60" s="506"/>
      <c r="S60" s="458"/>
      <c r="T60" s="1423"/>
      <c r="U60" s="1435"/>
      <c r="V60" s="1423"/>
      <c r="W60" s="1423"/>
    </row>
    <row r="61" spans="1:34" ht="11.25" customHeight="1" x14ac:dyDescent="0.2">
      <c r="A61" s="406"/>
      <c r="B61" s="469"/>
      <c r="C61" s="1652"/>
      <c r="D61" s="1652"/>
      <c r="E61" s="1568">
        <v>2016</v>
      </c>
      <c r="F61" s="1568"/>
      <c r="G61" s="1568"/>
      <c r="H61" s="1568"/>
      <c r="I61" s="1568"/>
      <c r="J61" s="1568"/>
      <c r="K61" s="1568"/>
      <c r="L61" s="1568"/>
      <c r="M61" s="1568"/>
      <c r="N61" s="1568"/>
      <c r="O61" s="1633">
        <v>2017</v>
      </c>
      <c r="P61" s="1568"/>
      <c r="Q61" s="1568"/>
      <c r="R61" s="458"/>
      <c r="S61" s="458"/>
      <c r="T61" s="1423"/>
      <c r="U61" s="1435"/>
      <c r="V61" s="1423"/>
      <c r="W61" s="1423"/>
    </row>
    <row r="62" spans="1:34" ht="12.75" customHeight="1" x14ac:dyDescent="0.2">
      <c r="A62" s="406"/>
      <c r="B62" s="469"/>
      <c r="C62" s="421"/>
      <c r="D62" s="421"/>
      <c r="E62" s="1038" t="s">
        <v>103</v>
      </c>
      <c r="F62" s="1038" t="s">
        <v>102</v>
      </c>
      <c r="G62" s="1038" t="s">
        <v>101</v>
      </c>
      <c r="H62" s="1038" t="s">
        <v>100</v>
      </c>
      <c r="I62" s="1038" t="s">
        <v>99</v>
      </c>
      <c r="J62" s="1038" t="s">
        <v>98</v>
      </c>
      <c r="K62" s="1038" t="s">
        <v>97</v>
      </c>
      <c r="L62" s="1038" t="s">
        <v>96</v>
      </c>
      <c r="M62" s="1038" t="s">
        <v>95</v>
      </c>
      <c r="N62" s="1038" t="s">
        <v>94</v>
      </c>
      <c r="O62" s="1038" t="s">
        <v>93</v>
      </c>
      <c r="P62" s="1152" t="s">
        <v>104</v>
      </c>
      <c r="Q62" s="1152" t="s">
        <v>103</v>
      </c>
      <c r="R62" s="506"/>
      <c r="S62" s="458"/>
      <c r="T62" s="1423"/>
      <c r="U62" s="1435"/>
      <c r="V62" s="1423"/>
      <c r="W62" s="1423"/>
    </row>
    <row r="63" spans="1:34" ht="10.5" customHeight="1" x14ac:dyDescent="0.2">
      <c r="A63" s="406"/>
      <c r="B63" s="502"/>
      <c r="C63" s="1653" t="s">
        <v>92</v>
      </c>
      <c r="D63" s="1653"/>
      <c r="E63" s="1037"/>
      <c r="F63" s="1037"/>
      <c r="G63" s="1035"/>
      <c r="H63" s="1035"/>
      <c r="I63" s="1035"/>
      <c r="J63" s="1035"/>
      <c r="K63" s="1035"/>
      <c r="L63" s="1035"/>
      <c r="M63" s="1035"/>
      <c r="N63" s="1035"/>
      <c r="O63" s="1035"/>
      <c r="P63" s="1035"/>
      <c r="Q63" s="1035"/>
      <c r="R63" s="506"/>
      <c r="S63" s="458"/>
      <c r="T63" s="1423"/>
      <c r="U63" s="1435"/>
      <c r="V63" s="1423"/>
      <c r="W63" s="1423"/>
    </row>
    <row r="64" spans="1:34" s="514" customFormat="1" ht="9.75" customHeight="1" x14ac:dyDescent="0.2">
      <c r="A64" s="511"/>
      <c r="B64" s="512"/>
      <c r="C64" s="513" t="s">
        <v>91</v>
      </c>
      <c r="D64" s="432"/>
      <c r="E64" s="1036">
        <v>1.94</v>
      </c>
      <c r="F64" s="1036">
        <v>0.35</v>
      </c>
      <c r="G64" s="1036">
        <v>0.28000000000000003</v>
      </c>
      <c r="H64" s="1036">
        <v>0.13</v>
      </c>
      <c r="I64" s="1036">
        <v>-0.66</v>
      </c>
      <c r="J64" s="1036">
        <v>-0.22</v>
      </c>
      <c r="K64" s="1036">
        <v>0.69</v>
      </c>
      <c r="L64" s="1036">
        <v>0.34</v>
      </c>
      <c r="M64" s="1036">
        <v>-0.5</v>
      </c>
      <c r="N64" s="1036">
        <v>0.04</v>
      </c>
      <c r="O64" s="1036">
        <v>-0.59</v>
      </c>
      <c r="P64" s="1036">
        <v>-0.23</v>
      </c>
      <c r="Q64" s="1036">
        <v>1.75</v>
      </c>
      <c r="R64" s="446"/>
      <c r="S64" s="446"/>
      <c r="T64" s="1423"/>
      <c r="U64" s="1435"/>
      <c r="V64" s="1423"/>
      <c r="W64" s="1423"/>
      <c r="X64" s="1434"/>
      <c r="Y64" s="1434"/>
      <c r="Z64" s="1434"/>
      <c r="AA64" s="1434"/>
      <c r="AB64" s="1434"/>
      <c r="AC64" s="1434"/>
      <c r="AD64" s="1434"/>
      <c r="AE64" s="1434"/>
      <c r="AF64" s="1434"/>
      <c r="AG64" s="1434"/>
      <c r="AH64" s="1434"/>
    </row>
    <row r="65" spans="1:34" s="514" customFormat="1" ht="9.75" customHeight="1" x14ac:dyDescent="0.2">
      <c r="A65" s="511"/>
      <c r="B65" s="512"/>
      <c r="C65" s="513" t="s">
        <v>90</v>
      </c>
      <c r="D65" s="432"/>
      <c r="E65" s="1036">
        <v>0.45</v>
      </c>
      <c r="F65" s="1036">
        <v>0.48</v>
      </c>
      <c r="G65" s="1036">
        <v>0.33</v>
      </c>
      <c r="H65" s="1036">
        <v>0.55000000000000004</v>
      </c>
      <c r="I65" s="1036">
        <v>0.61</v>
      </c>
      <c r="J65" s="1036">
        <v>0.72</v>
      </c>
      <c r="K65" s="1036">
        <v>0.63</v>
      </c>
      <c r="L65" s="1036">
        <v>0.88</v>
      </c>
      <c r="M65" s="1036">
        <v>0.57999999999999996</v>
      </c>
      <c r="N65" s="1036">
        <v>0.88</v>
      </c>
      <c r="O65" s="1036">
        <v>1.33</v>
      </c>
      <c r="P65" s="1036">
        <v>1.55</v>
      </c>
      <c r="Q65" s="1036">
        <v>1.37</v>
      </c>
      <c r="R65" s="446"/>
      <c r="S65" s="446"/>
      <c r="T65" s="1423"/>
      <c r="U65" s="1435"/>
      <c r="V65" s="1423"/>
      <c r="W65" s="1423"/>
      <c r="X65" s="1434"/>
      <c r="Y65" s="1434"/>
      <c r="Z65" s="1434"/>
      <c r="AA65" s="1434"/>
      <c r="AB65" s="1434"/>
      <c r="AC65" s="1434"/>
      <c r="AD65" s="1434"/>
      <c r="AE65" s="1434"/>
      <c r="AF65" s="1434"/>
      <c r="AG65" s="1434"/>
      <c r="AH65" s="1434"/>
    </row>
    <row r="66" spans="1:34" s="514" customFormat="1" ht="11.25" customHeight="1" x14ac:dyDescent="0.2">
      <c r="A66" s="511"/>
      <c r="B66" s="512"/>
      <c r="C66" s="513" t="s">
        <v>258</v>
      </c>
      <c r="D66" s="432"/>
      <c r="E66" s="1036">
        <v>0.65</v>
      </c>
      <c r="F66" s="1036">
        <v>0.65</v>
      </c>
      <c r="G66" s="1036">
        <v>0.6</v>
      </c>
      <c r="H66" s="1036">
        <v>0.57999999999999996</v>
      </c>
      <c r="I66" s="1036">
        <v>0.56999999999999995</v>
      </c>
      <c r="J66" s="1036">
        <v>0.56999999999999995</v>
      </c>
      <c r="K66" s="1036">
        <v>0.55000000000000004</v>
      </c>
      <c r="L66" s="1036">
        <v>0.56999999999999995</v>
      </c>
      <c r="M66" s="1036">
        <v>0.56999999999999995</v>
      </c>
      <c r="N66" s="1036">
        <v>0.61</v>
      </c>
      <c r="O66" s="1036">
        <v>0.65</v>
      </c>
      <c r="P66" s="1036">
        <v>0.75</v>
      </c>
      <c r="Q66" s="1036">
        <v>0.82</v>
      </c>
      <c r="R66" s="446"/>
      <c r="S66" s="446"/>
      <c r="T66" s="1423"/>
      <c r="U66" s="1435"/>
      <c r="V66" s="1423"/>
      <c r="W66" s="1423"/>
      <c r="X66" s="1434"/>
      <c r="Y66" s="1434"/>
      <c r="Z66" s="1434"/>
      <c r="AA66" s="1434"/>
      <c r="AB66" s="1434"/>
      <c r="AC66" s="1434"/>
      <c r="AD66" s="1434"/>
      <c r="AE66" s="1434"/>
      <c r="AF66" s="1434"/>
      <c r="AG66" s="1434"/>
      <c r="AH66" s="1434"/>
    </row>
    <row r="67" spans="1:34" ht="11.25" customHeight="1" x14ac:dyDescent="0.2">
      <c r="A67" s="406"/>
      <c r="B67" s="502"/>
      <c r="C67" s="974" t="s">
        <v>89</v>
      </c>
      <c r="D67" s="510"/>
      <c r="E67" s="515"/>
      <c r="F67" s="181"/>
      <c r="G67" s="563"/>
      <c r="H67" s="563"/>
      <c r="I67" s="563"/>
      <c r="J67" s="85"/>
      <c r="K67" s="515"/>
      <c r="L67" s="563"/>
      <c r="M67" s="563"/>
      <c r="N67" s="563"/>
      <c r="O67" s="563"/>
      <c r="P67" s="563"/>
      <c r="Q67" s="516"/>
      <c r="R67" s="506"/>
      <c r="S67" s="458"/>
      <c r="T67" s="1423"/>
      <c r="U67" s="1435"/>
      <c r="V67" s="1423"/>
      <c r="W67" s="1423"/>
    </row>
    <row r="68" spans="1:34" ht="9.75" customHeight="1" x14ac:dyDescent="0.2">
      <c r="A68" s="406"/>
      <c r="B68" s="517"/>
      <c r="C68" s="467"/>
      <c r="D68" s="766" t="s">
        <v>592</v>
      </c>
      <c r="E68" s="604"/>
      <c r="F68" s="606"/>
      <c r="G68" s="80"/>
      <c r="H68" s="80"/>
      <c r="I68" s="80"/>
      <c r="J68" s="607">
        <v>34.637477572706146</v>
      </c>
      <c r="K68" s="515"/>
      <c r="L68" s="563"/>
      <c r="M68" s="563"/>
      <c r="N68" s="563"/>
      <c r="O68" s="563"/>
      <c r="P68" s="563"/>
      <c r="Q68" s="981">
        <f>+J68</f>
        <v>34.637477572706146</v>
      </c>
      <c r="R68" s="506"/>
      <c r="S68" s="458"/>
      <c r="T68" s="1423"/>
      <c r="U68" s="1435"/>
      <c r="V68" s="1423"/>
      <c r="W68" s="1423"/>
    </row>
    <row r="69" spans="1:34" ht="9.75" customHeight="1" x14ac:dyDescent="0.2">
      <c r="A69" s="406"/>
      <c r="B69" s="518"/>
      <c r="C69" s="432"/>
      <c r="D69" s="608" t="s">
        <v>593</v>
      </c>
      <c r="E69" s="609"/>
      <c r="F69" s="609"/>
      <c r="G69" s="609"/>
      <c r="H69" s="609"/>
      <c r="I69" s="609"/>
      <c r="J69" s="607">
        <v>18.7613036577714</v>
      </c>
      <c r="K69" s="515"/>
      <c r="L69" s="200"/>
      <c r="M69" s="563"/>
      <c r="N69" s="563"/>
      <c r="O69" s="563"/>
      <c r="P69" s="563"/>
      <c r="Q69" s="981">
        <f t="shared" ref="Q69:Q72" si="4">+J69</f>
        <v>18.7613036577714</v>
      </c>
      <c r="R69" s="519"/>
      <c r="S69" s="519"/>
    </row>
    <row r="70" spans="1:34" ht="9.75" customHeight="1" x14ac:dyDescent="0.2">
      <c r="A70" s="406"/>
      <c r="B70" s="518"/>
      <c r="C70" s="432"/>
      <c r="D70" s="608" t="s">
        <v>594</v>
      </c>
      <c r="E70" s="604"/>
      <c r="F70" s="182"/>
      <c r="G70" s="182"/>
      <c r="H70" s="80"/>
      <c r="I70" s="183"/>
      <c r="J70" s="607">
        <v>14.885434377783181</v>
      </c>
      <c r="K70" s="515"/>
      <c r="L70" s="200"/>
      <c r="M70" s="563"/>
      <c r="N70" s="563"/>
      <c r="O70" s="563"/>
      <c r="P70" s="563"/>
      <c r="Q70" s="981">
        <f t="shared" si="4"/>
        <v>14.885434377783181</v>
      </c>
      <c r="R70" s="520"/>
      <c r="S70" s="458"/>
    </row>
    <row r="71" spans="1:34" ht="9.75" customHeight="1" x14ac:dyDescent="0.2">
      <c r="A71" s="406"/>
      <c r="B71" s="518"/>
      <c r="C71" s="432"/>
      <c r="D71" s="608" t="s">
        <v>595</v>
      </c>
      <c r="E71" s="610"/>
      <c r="F71" s="608"/>
      <c r="G71" s="608"/>
      <c r="H71" s="608"/>
      <c r="I71" s="608"/>
      <c r="J71" s="607">
        <v>10.923530342590393</v>
      </c>
      <c r="K71" s="515"/>
      <c r="L71" s="200"/>
      <c r="M71" s="563"/>
      <c r="N71" s="563"/>
      <c r="O71" s="563"/>
      <c r="P71" s="563"/>
      <c r="Q71" s="981">
        <f t="shared" si="4"/>
        <v>10.923530342590393</v>
      </c>
      <c r="R71" s="520"/>
      <c r="S71" s="458"/>
    </row>
    <row r="72" spans="1:34" ht="9.75" customHeight="1" x14ac:dyDescent="0.2">
      <c r="A72" s="406"/>
      <c r="B72" s="518"/>
      <c r="C72" s="432"/>
      <c r="D72" s="611" t="s">
        <v>596</v>
      </c>
      <c r="E72" s="612"/>
      <c r="F72" s="612"/>
      <c r="G72" s="612"/>
      <c r="H72" s="612"/>
      <c r="I72" s="612"/>
      <c r="J72" s="607">
        <v>4.2133156674395655</v>
      </c>
      <c r="K72" s="515"/>
      <c r="L72" s="200"/>
      <c r="M72" s="563"/>
      <c r="N72" s="563"/>
      <c r="O72" s="563"/>
      <c r="P72" s="563"/>
      <c r="Q72" s="981">
        <f t="shared" si="4"/>
        <v>4.2133156674395655</v>
      </c>
      <c r="R72" s="520"/>
      <c r="S72" s="458"/>
    </row>
    <row r="73" spans="1:34" ht="9.75" customHeight="1" x14ac:dyDescent="0.2">
      <c r="A73" s="406"/>
      <c r="B73" s="518"/>
      <c r="C73" s="432"/>
      <c r="D73" s="608" t="s">
        <v>597</v>
      </c>
      <c r="E73" s="182"/>
      <c r="F73" s="182"/>
      <c r="G73" s="182"/>
      <c r="H73" s="80"/>
      <c r="I73" s="183"/>
      <c r="J73" s="516">
        <v>-9.0527941744359293</v>
      </c>
      <c r="K73" s="515"/>
      <c r="L73" s="200"/>
      <c r="M73" s="563"/>
      <c r="N73" s="563"/>
      <c r="O73" s="563"/>
      <c r="P73" s="563"/>
      <c r="Q73" s="515"/>
      <c r="R73" s="520"/>
      <c r="S73" s="458"/>
    </row>
    <row r="74" spans="1:34" ht="9.75" customHeight="1" x14ac:dyDescent="0.2">
      <c r="A74" s="406"/>
      <c r="B74" s="518"/>
      <c r="C74" s="432"/>
      <c r="D74" s="608" t="s">
        <v>598</v>
      </c>
      <c r="E74" s="605"/>
      <c r="F74" s="183"/>
      <c r="G74" s="183"/>
      <c r="H74" s="80"/>
      <c r="I74" s="183"/>
      <c r="J74" s="516">
        <v>-3.9315234135594901</v>
      </c>
      <c r="K74" s="515"/>
      <c r="L74" s="200"/>
      <c r="M74" s="563"/>
      <c r="N74" s="563"/>
      <c r="O74" s="563"/>
      <c r="P74" s="563"/>
      <c r="Q74" s="613"/>
      <c r="R74" s="520"/>
      <c r="S74" s="458"/>
    </row>
    <row r="75" spans="1:34" ht="9.75" customHeight="1" x14ac:dyDescent="0.2">
      <c r="A75" s="406"/>
      <c r="B75" s="518"/>
      <c r="C75" s="432"/>
      <c r="D75" s="608" t="s">
        <v>599</v>
      </c>
      <c r="E75" s="605"/>
      <c r="F75" s="183"/>
      <c r="G75" s="183"/>
      <c r="H75" s="80"/>
      <c r="I75" s="183"/>
      <c r="J75" s="516">
        <v>-2.4897830870795445</v>
      </c>
      <c r="K75" s="515"/>
      <c r="L75" s="200"/>
      <c r="M75" s="563"/>
      <c r="N75" s="563"/>
      <c r="O75" s="563"/>
      <c r="P75" s="563"/>
      <c r="Q75" s="613"/>
      <c r="R75" s="520"/>
      <c r="S75" s="458"/>
    </row>
    <row r="76" spans="1:34" ht="9.75" customHeight="1" x14ac:dyDescent="0.2">
      <c r="A76" s="406"/>
      <c r="B76" s="518"/>
      <c r="C76" s="432"/>
      <c r="D76" s="608" t="s">
        <v>600</v>
      </c>
      <c r="E76" s="605"/>
      <c r="F76" s="183"/>
      <c r="G76" s="183"/>
      <c r="H76" s="80"/>
      <c r="I76" s="183"/>
      <c r="J76" s="516">
        <v>-2.4491922876498262</v>
      </c>
      <c r="K76" s="515"/>
      <c r="L76" s="200"/>
      <c r="M76" s="563"/>
      <c r="N76" s="563"/>
      <c r="O76" s="563"/>
      <c r="P76" s="563"/>
      <c r="Q76" s="613"/>
      <c r="R76" s="520"/>
      <c r="S76" s="458"/>
    </row>
    <row r="77" spans="1:34" ht="9.75" customHeight="1" x14ac:dyDescent="0.2">
      <c r="A77" s="406"/>
      <c r="B77" s="518"/>
      <c r="C77" s="432"/>
      <c r="D77" s="608" t="s">
        <v>601</v>
      </c>
      <c r="E77" s="605"/>
      <c r="F77" s="182"/>
      <c r="G77" s="182"/>
      <c r="H77" s="80"/>
      <c r="I77" s="183"/>
      <c r="J77" s="516">
        <v>-1.5696019880556356</v>
      </c>
      <c r="K77" s="515"/>
      <c r="L77" s="200"/>
      <c r="M77" s="563"/>
      <c r="N77" s="563"/>
      <c r="O77" s="563"/>
      <c r="P77" s="563"/>
      <c r="Q77" s="515"/>
      <c r="R77" s="520"/>
      <c r="S77" s="458"/>
    </row>
    <row r="78" spans="1:34" ht="0.75" customHeight="1" x14ac:dyDescent="0.2">
      <c r="A78" s="406"/>
      <c r="B78" s="518"/>
      <c r="C78" s="432"/>
      <c r="D78" s="521"/>
      <c r="E78" s="515"/>
      <c r="F78" s="182"/>
      <c r="G78" s="182"/>
      <c r="H78" s="80"/>
      <c r="I78" s="183"/>
      <c r="J78" s="516"/>
      <c r="K78" s="515"/>
      <c r="L78" s="200"/>
      <c r="M78" s="563"/>
      <c r="N78" s="563"/>
      <c r="O78" s="563"/>
      <c r="P78" s="563"/>
      <c r="Q78" s="515"/>
      <c r="R78" s="520"/>
      <c r="S78" s="458"/>
    </row>
    <row r="79" spans="1:34" ht="12" customHeight="1" x14ac:dyDescent="0.2">
      <c r="A79" s="406"/>
      <c r="B79" s="522"/>
      <c r="C79" s="504" t="s">
        <v>239</v>
      </c>
      <c r="D79" s="521"/>
      <c r="E79" s="504"/>
      <c r="F79" s="504"/>
      <c r="G79" s="523" t="s">
        <v>88</v>
      </c>
      <c r="H79" s="504"/>
      <c r="I79" s="504"/>
      <c r="J79" s="504"/>
      <c r="K79" s="504"/>
      <c r="L79" s="504"/>
      <c r="M79" s="504"/>
      <c r="N79" s="504"/>
      <c r="O79" s="184"/>
      <c r="P79" s="184"/>
      <c r="Q79" s="184"/>
      <c r="R79" s="506"/>
      <c r="S79" s="458"/>
    </row>
    <row r="80" spans="1:34" s="132" customFormat="1" ht="13.5" customHeight="1" x14ac:dyDescent="0.2">
      <c r="A80" s="131"/>
      <c r="B80" s="243">
        <v>16</v>
      </c>
      <c r="C80" s="1607">
        <v>42826</v>
      </c>
      <c r="D80" s="1607"/>
      <c r="E80" s="1607"/>
      <c r="F80" s="133"/>
      <c r="G80" s="133"/>
      <c r="H80" s="133"/>
      <c r="I80" s="133"/>
      <c r="J80" s="133"/>
      <c r="K80" s="133"/>
      <c r="L80" s="133"/>
      <c r="M80" s="133"/>
      <c r="N80" s="133"/>
      <c r="P80" s="131"/>
      <c r="R80" s="137"/>
      <c r="T80" s="1440"/>
      <c r="U80" s="1441"/>
      <c r="V80" s="1440"/>
      <c r="W80" s="1440"/>
      <c r="X80" s="1440"/>
      <c r="Y80" s="1440"/>
      <c r="Z80" s="1440"/>
      <c r="AA80" s="1440"/>
      <c r="AB80" s="1440"/>
      <c r="AC80" s="1440"/>
      <c r="AD80" s="1440"/>
      <c r="AE80" s="1440"/>
      <c r="AF80" s="1440"/>
      <c r="AG80" s="1440"/>
      <c r="AH80" s="1440"/>
    </row>
  </sheetData>
  <mergeCells count="46">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 ref="C1:F1"/>
    <mergeCell ref="C4:Q4"/>
    <mergeCell ref="C6:Q6"/>
    <mergeCell ref="C7:D8"/>
    <mergeCell ref="G7:I7"/>
    <mergeCell ref="J7:L7"/>
    <mergeCell ref="M7:O7"/>
    <mergeCell ref="P7:Q7"/>
    <mergeCell ref="J1:P1"/>
    <mergeCell ref="E8:N8"/>
    <mergeCell ref="O8:Q8"/>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I57:Q57"/>
    <mergeCell ref="C36:D36"/>
    <mergeCell ref="C37:D37"/>
    <mergeCell ref="E61:N61"/>
    <mergeCell ref="O61:Q61"/>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V62"/>
  <sheetViews>
    <sheetView zoomScaleNormal="100" workbookViewId="0"/>
  </sheetViews>
  <sheetFormatPr defaultRowHeight="12.75" x14ac:dyDescent="0.2"/>
  <cols>
    <col min="1" max="1" width="1" style="132" customWidth="1"/>
    <col min="2" max="2" width="2.5703125" style="452" customWidth="1"/>
    <col min="3" max="3" width="1" style="132" customWidth="1"/>
    <col min="4" max="4" width="28.5703125" style="132" customWidth="1"/>
    <col min="5" max="5" width="6.85546875" style="132" customWidth="1"/>
    <col min="6" max="6" width="6.140625" style="132" customWidth="1"/>
    <col min="7" max="7" width="6.42578125" style="132" customWidth="1"/>
    <col min="8" max="8" width="6.7109375" style="132" customWidth="1"/>
    <col min="9" max="9" width="6.140625" style="132" customWidth="1"/>
    <col min="10" max="10" width="6.85546875" style="132" customWidth="1"/>
    <col min="11" max="11" width="7.42578125" style="132" customWidth="1"/>
    <col min="12" max="12" width="6.7109375" style="132" customWidth="1"/>
    <col min="13" max="14" width="6.5703125" style="132" customWidth="1"/>
    <col min="15" max="15" width="2.5703125" style="993" customWidth="1"/>
    <col min="16" max="16" width="1" style="993" customWidth="1"/>
    <col min="17" max="17" width="9.140625" style="132"/>
    <col min="18" max="18" width="25.7109375" style="601" customWidth="1"/>
    <col min="19" max="20" width="9.5703125" style="601" bestFit="1" customWidth="1"/>
    <col min="21" max="22" width="9.28515625" style="601" bestFit="1" customWidth="1"/>
    <col min="23" max="16384" width="9.140625" style="132"/>
  </cols>
  <sheetData>
    <row r="1" spans="1:22" ht="13.5" customHeight="1" x14ac:dyDescent="0.2">
      <c r="A1" s="131"/>
      <c r="B1" s="1671" t="s">
        <v>423</v>
      </c>
      <c r="C1" s="1671"/>
      <c r="D1" s="1671"/>
      <c r="E1" s="1671"/>
      <c r="F1" s="453"/>
      <c r="G1" s="453"/>
      <c r="H1" s="453"/>
      <c r="I1" s="453"/>
      <c r="J1" s="453"/>
      <c r="K1" s="453"/>
      <c r="L1" s="453"/>
      <c r="M1" s="453"/>
      <c r="N1" s="453"/>
      <c r="O1" s="453"/>
      <c r="P1" s="453"/>
    </row>
    <row r="2" spans="1:22" ht="6" customHeight="1" x14ac:dyDescent="0.2">
      <c r="A2" s="131"/>
      <c r="B2" s="1672"/>
      <c r="C2" s="1672"/>
      <c r="D2" s="1672"/>
      <c r="E2" s="1333"/>
      <c r="F2" s="1333"/>
      <c r="G2" s="1672"/>
      <c r="H2" s="1672"/>
      <c r="I2" s="1672"/>
      <c r="J2" s="1672"/>
      <c r="K2" s="1672"/>
      <c r="L2" s="1672"/>
      <c r="M2" s="1672"/>
      <c r="N2" s="1333"/>
      <c r="O2" s="454"/>
      <c r="P2" s="1144"/>
    </row>
    <row r="3" spans="1:22" ht="10.5" customHeight="1" thickBot="1" x14ac:dyDescent="0.25">
      <c r="A3" s="131"/>
      <c r="B3" s="401"/>
      <c r="C3" s="133"/>
      <c r="D3" s="133"/>
      <c r="E3" s="133"/>
      <c r="F3" s="133"/>
      <c r="G3" s="133"/>
      <c r="H3" s="133"/>
      <c r="I3" s="133"/>
      <c r="J3" s="133"/>
      <c r="K3" s="133"/>
      <c r="L3" s="133"/>
      <c r="M3" s="133"/>
      <c r="N3" s="569" t="s">
        <v>73</v>
      </c>
      <c r="O3" s="455"/>
      <c r="P3" s="1144"/>
    </row>
    <row r="4" spans="1:22" ht="13.5" customHeight="1" thickBot="1" x14ac:dyDescent="0.25">
      <c r="A4" s="131"/>
      <c r="B4" s="401"/>
      <c r="C4" s="1660" t="s">
        <v>503</v>
      </c>
      <c r="D4" s="1661"/>
      <c r="E4" s="1661"/>
      <c r="F4" s="1661"/>
      <c r="G4" s="1661"/>
      <c r="H4" s="1661"/>
      <c r="I4" s="1661"/>
      <c r="J4" s="1661"/>
      <c r="K4" s="1661"/>
      <c r="L4" s="1661"/>
      <c r="M4" s="1661"/>
      <c r="N4" s="1662"/>
      <c r="O4" s="455"/>
      <c r="P4" s="1144"/>
    </row>
    <row r="5" spans="1:22" ht="4.5" customHeight="1" x14ac:dyDescent="0.2">
      <c r="A5" s="131"/>
      <c r="B5" s="401"/>
      <c r="C5" s="1673" t="s">
        <v>78</v>
      </c>
      <c r="D5" s="1673"/>
      <c r="E5" s="401"/>
      <c r="F5" s="401"/>
      <c r="G5" s="401"/>
      <c r="H5" s="401"/>
      <c r="I5" s="401"/>
      <c r="J5" s="401"/>
      <c r="K5" s="401"/>
      <c r="L5" s="401"/>
      <c r="M5" s="401"/>
      <c r="N5" s="401"/>
      <c r="O5" s="455"/>
      <c r="P5" s="1144"/>
    </row>
    <row r="6" spans="1:22" ht="13.5" customHeight="1" x14ac:dyDescent="0.2">
      <c r="A6" s="131"/>
      <c r="B6" s="401"/>
      <c r="C6" s="1674"/>
      <c r="D6" s="1674"/>
      <c r="E6" s="1675">
        <v>2010</v>
      </c>
      <c r="F6" s="1675"/>
      <c r="G6" s="1675">
        <v>2011</v>
      </c>
      <c r="H6" s="1675"/>
      <c r="I6" s="1675">
        <v>2012</v>
      </c>
      <c r="J6" s="1675"/>
      <c r="K6" s="1675">
        <v>2013</v>
      </c>
      <c r="L6" s="1675"/>
      <c r="M6" s="1675">
        <v>2014</v>
      </c>
      <c r="N6" s="1675"/>
      <c r="O6" s="455"/>
      <c r="P6" s="1144"/>
    </row>
    <row r="7" spans="1:22" ht="4.5" customHeight="1" x14ac:dyDescent="0.2">
      <c r="A7" s="131"/>
      <c r="B7" s="401"/>
      <c r="C7" s="401"/>
      <c r="D7" s="401"/>
      <c r="E7" s="1334"/>
      <c r="F7" s="1334"/>
      <c r="G7" s="1669"/>
      <c r="H7" s="1669"/>
      <c r="I7" s="1669"/>
      <c r="J7" s="1669"/>
      <c r="K7" s="401"/>
      <c r="L7" s="401"/>
      <c r="M7" s="401"/>
      <c r="N7" s="401"/>
      <c r="O7" s="455"/>
      <c r="P7" s="1144"/>
    </row>
    <row r="8" spans="1:22" s="137" customFormat="1" ht="18.75" customHeight="1" x14ac:dyDescent="0.2">
      <c r="A8" s="135"/>
      <c r="B8" s="1153"/>
      <c r="C8" s="1670" t="s">
        <v>504</v>
      </c>
      <c r="D8" s="1670"/>
      <c r="E8" s="1666">
        <v>215632</v>
      </c>
      <c r="F8" s="1666"/>
      <c r="G8" s="1666">
        <v>209182.99999998396</v>
      </c>
      <c r="H8" s="1666"/>
      <c r="I8" s="1666">
        <f>SUM(I9:J10)</f>
        <v>193611</v>
      </c>
      <c r="J8" s="1666"/>
      <c r="K8" s="1666">
        <f>SUM(K9:L10)</f>
        <v>203548.00000000937</v>
      </c>
      <c r="L8" s="1666"/>
      <c r="M8" s="1666">
        <v>203548.00000000937</v>
      </c>
      <c r="N8" s="1666"/>
      <c r="O8" s="1154"/>
      <c r="P8" s="1155"/>
      <c r="R8" s="959"/>
      <c r="S8" s="959"/>
      <c r="T8" s="959"/>
      <c r="U8" s="959"/>
      <c r="V8" s="959"/>
    </row>
    <row r="9" spans="1:22" s="137" customFormat="1" ht="15.75" customHeight="1" x14ac:dyDescent="0.2">
      <c r="A9" s="135"/>
      <c r="B9" s="1153"/>
      <c r="C9" s="1335"/>
      <c r="D9" s="1336" t="s">
        <v>531</v>
      </c>
      <c r="E9" s="1668">
        <v>215424</v>
      </c>
      <c r="F9" s="1668"/>
      <c r="G9" s="1668">
        <v>208986.99999998402</v>
      </c>
      <c r="H9" s="1668"/>
      <c r="I9" s="1668">
        <v>193436</v>
      </c>
      <c r="J9" s="1668"/>
      <c r="K9" s="1668">
        <v>203388.00000000937</v>
      </c>
      <c r="L9" s="1668"/>
      <c r="M9" s="1668">
        <v>203388.00000000937</v>
      </c>
      <c r="N9" s="1668"/>
      <c r="O9" s="1154"/>
      <c r="P9" s="1155"/>
      <c r="R9" s="959"/>
      <c r="S9" s="959"/>
      <c r="T9" s="959"/>
      <c r="U9" s="959"/>
      <c r="V9" s="959"/>
    </row>
    <row r="10" spans="1:22" s="137" customFormat="1" ht="15.75" customHeight="1" x14ac:dyDescent="0.2">
      <c r="A10" s="135"/>
      <c r="B10" s="1153"/>
      <c r="C10" s="1335"/>
      <c r="D10" s="1336" t="s">
        <v>507</v>
      </c>
      <c r="E10" s="1668">
        <v>208</v>
      </c>
      <c r="F10" s="1668"/>
      <c r="G10" s="1668">
        <v>196</v>
      </c>
      <c r="H10" s="1668"/>
      <c r="I10" s="1668">
        <v>175</v>
      </c>
      <c r="J10" s="1668"/>
      <c r="K10" s="1668">
        <v>160</v>
      </c>
      <c r="L10" s="1668"/>
      <c r="M10" s="1668">
        <v>160</v>
      </c>
      <c r="N10" s="1668"/>
      <c r="O10" s="1154"/>
      <c r="P10" s="1155"/>
      <c r="R10" s="959"/>
      <c r="S10" s="959"/>
      <c r="T10" s="959"/>
      <c r="U10" s="959"/>
      <c r="V10" s="959"/>
    </row>
    <row r="11" spans="1:22" s="137" customFormat="1" ht="26.25" customHeight="1" x14ac:dyDescent="0.2">
      <c r="A11" s="135"/>
      <c r="B11" s="1153"/>
      <c r="C11" s="1667" t="s">
        <v>505</v>
      </c>
      <c r="D11" s="1667"/>
      <c r="E11" s="1666">
        <v>150304</v>
      </c>
      <c r="F11" s="1666"/>
      <c r="G11" s="1666">
        <v>145212.00000000137</v>
      </c>
      <c r="H11" s="1666"/>
      <c r="I11" s="1666">
        <v>132844.00000000911</v>
      </c>
      <c r="J11" s="1666"/>
      <c r="K11" s="1666">
        <v>137344.99999999226</v>
      </c>
      <c r="L11" s="1666"/>
      <c r="M11" s="1666">
        <v>137344.99999999226</v>
      </c>
      <c r="N11" s="1666"/>
      <c r="O11" s="1154"/>
      <c r="P11" s="1155"/>
      <c r="R11" s="959"/>
      <c r="S11" s="959"/>
      <c r="T11" s="959"/>
      <c r="U11" s="959"/>
      <c r="V11" s="959"/>
    </row>
    <row r="12" spans="1:22" s="137" customFormat="1" ht="18.75" customHeight="1" x14ac:dyDescent="0.2">
      <c r="A12" s="135"/>
      <c r="B12" s="1153"/>
      <c r="C12" s="1667" t="s">
        <v>506</v>
      </c>
      <c r="D12" s="1667"/>
      <c r="E12" s="1666">
        <v>6088165</v>
      </c>
      <c r="F12" s="1666"/>
      <c r="G12" s="1666">
        <v>5632280.1093796296</v>
      </c>
      <c r="H12" s="1666"/>
      <c r="I12" s="1666">
        <v>5161343</v>
      </c>
      <c r="J12" s="1666"/>
      <c r="K12" s="1666">
        <v>4986266</v>
      </c>
      <c r="L12" s="1666"/>
      <c r="M12" s="1666">
        <v>5324131</v>
      </c>
      <c r="N12" s="1666"/>
      <c r="O12" s="1154"/>
      <c r="P12" s="1155"/>
      <c r="R12" s="959"/>
      <c r="S12" s="959"/>
      <c r="T12" s="959"/>
      <c r="U12" s="959"/>
      <c r="V12" s="959"/>
    </row>
    <row r="13" spans="1:22" ht="18.75" customHeight="1" thickBot="1" x14ac:dyDescent="0.25">
      <c r="A13" s="131"/>
      <c r="B13" s="133"/>
      <c r="C13" s="133"/>
      <c r="D13" s="133"/>
      <c r="E13" s="1337"/>
      <c r="F13" s="1337"/>
      <c r="G13" s="1337"/>
      <c r="H13" s="1337"/>
      <c r="I13" s="1337"/>
      <c r="J13" s="1337"/>
      <c r="K13" s="1337"/>
      <c r="L13" s="1337"/>
      <c r="M13" s="1337"/>
      <c r="N13" s="1337"/>
      <c r="O13" s="455"/>
      <c r="P13" s="1144"/>
    </row>
    <row r="14" spans="1:22" s="137" customFormat="1" ht="13.5" customHeight="1" thickBot="1" x14ac:dyDescent="0.25">
      <c r="A14" s="135"/>
      <c r="B14" s="136"/>
      <c r="C14" s="1660" t="s">
        <v>532</v>
      </c>
      <c r="D14" s="1661"/>
      <c r="E14" s="1661"/>
      <c r="F14" s="1661"/>
      <c r="G14" s="1661"/>
      <c r="H14" s="1661"/>
      <c r="I14" s="1661"/>
      <c r="J14" s="1661"/>
      <c r="K14" s="1661"/>
      <c r="L14" s="1661"/>
      <c r="M14" s="1661"/>
      <c r="N14" s="1662"/>
      <c r="O14" s="455"/>
      <c r="P14" s="1144"/>
      <c r="R14" s="959"/>
      <c r="S14" s="959"/>
      <c r="T14" s="959"/>
      <c r="U14" s="959"/>
      <c r="V14" s="959"/>
    </row>
    <row r="15" spans="1:22" ht="4.5" customHeight="1" x14ac:dyDescent="0.2">
      <c r="A15" s="131"/>
      <c r="B15" s="133"/>
      <c r="C15" s="1663" t="s">
        <v>78</v>
      </c>
      <c r="D15" s="1663"/>
      <c r="E15" s="405"/>
      <c r="F15" s="405"/>
      <c r="G15" s="405"/>
      <c r="H15" s="405"/>
      <c r="I15" s="405"/>
      <c r="J15" s="405"/>
      <c r="K15" s="405"/>
      <c r="L15" s="405"/>
      <c r="M15" s="405"/>
      <c r="N15" s="405"/>
      <c r="O15" s="455"/>
      <c r="P15" s="1144"/>
    </row>
    <row r="16" spans="1:22" x14ac:dyDescent="0.2">
      <c r="A16" s="131"/>
      <c r="B16" s="133"/>
      <c r="C16" s="1663"/>
      <c r="D16" s="1663"/>
      <c r="E16" s="1338"/>
      <c r="G16" s="1664">
        <v>2013</v>
      </c>
      <c r="H16" s="1664"/>
      <c r="I16" s="1664"/>
      <c r="J16" s="1664"/>
      <c r="K16" s="1664">
        <v>2014</v>
      </c>
      <c r="L16" s="1664"/>
      <c r="M16" s="1664"/>
      <c r="N16" s="1664"/>
      <c r="O16" s="1145"/>
      <c r="P16" s="1146"/>
    </row>
    <row r="17" spans="1:22" ht="22.5" customHeight="1" x14ac:dyDescent="0.2">
      <c r="A17" s="131"/>
      <c r="B17" s="133"/>
      <c r="C17" s="1338"/>
      <c r="D17" s="1338"/>
      <c r="E17" s="1338"/>
      <c r="F17" s="1339"/>
      <c r="G17" s="1340" t="s">
        <v>68</v>
      </c>
      <c r="H17" s="1341" t="s">
        <v>533</v>
      </c>
      <c r="I17" s="1341" t="s">
        <v>534</v>
      </c>
      <c r="J17" s="1341" t="s">
        <v>535</v>
      </c>
      <c r="K17" s="1340" t="s">
        <v>68</v>
      </c>
      <c r="L17" s="1341" t="s">
        <v>533</v>
      </c>
      <c r="M17" s="1341" t="s">
        <v>534</v>
      </c>
      <c r="N17" s="1341" t="s">
        <v>535</v>
      </c>
      <c r="O17" s="1145"/>
      <c r="P17" s="1146"/>
      <c r="R17" s="1442"/>
      <c r="S17" s="1442"/>
      <c r="T17" s="1442"/>
      <c r="U17" s="1442"/>
    </row>
    <row r="18" spans="1:22" s="1137" customFormat="1" ht="15" customHeight="1" x14ac:dyDescent="0.2">
      <c r="A18" s="1135"/>
      <c r="B18" s="1136"/>
      <c r="C18" s="1585" t="s">
        <v>68</v>
      </c>
      <c r="D18" s="1585"/>
      <c r="E18" s="1156"/>
      <c r="F18" s="1156"/>
      <c r="G18" s="1342">
        <v>195577.99999998181</v>
      </c>
      <c r="H18" s="1342">
        <v>186481.37178498076</v>
      </c>
      <c r="I18" s="1342">
        <v>6828.2079202919213</v>
      </c>
      <c r="J18" s="1342">
        <v>2268.4202947136005</v>
      </c>
      <c r="K18" s="1342">
        <v>203548.00000000937</v>
      </c>
      <c r="L18" s="1342">
        <v>197175.18048297364</v>
      </c>
      <c r="M18" s="1342">
        <v>5796.97846127721</v>
      </c>
      <c r="N18" s="1342">
        <v>575.84105575712169</v>
      </c>
      <c r="O18" s="1147"/>
      <c r="Q18" s="132"/>
      <c r="R18" s="1443"/>
      <c r="S18" s="1443"/>
      <c r="T18" s="1443"/>
      <c r="U18" s="1443"/>
      <c r="V18" s="601"/>
    </row>
    <row r="19" spans="1:22" ht="13.5" customHeight="1" x14ac:dyDescent="0.2">
      <c r="A19" s="131"/>
      <c r="B19" s="133"/>
      <c r="C19" s="881"/>
      <c r="D19" s="1343" t="s">
        <v>536</v>
      </c>
      <c r="E19" s="1344"/>
      <c r="F19" s="1344"/>
      <c r="G19" s="1345">
        <v>103.89882884402668</v>
      </c>
      <c r="H19" s="1345">
        <v>92.070257415455259</v>
      </c>
      <c r="I19" s="1345">
        <v>2</v>
      </c>
      <c r="J19" s="1345">
        <v>9.8285714285714292</v>
      </c>
      <c r="K19" s="1345">
        <v>40.909236929225465</v>
      </c>
      <c r="L19" s="1345">
        <v>40.909236929225465</v>
      </c>
      <c r="M19" s="1345">
        <v>0</v>
      </c>
      <c r="N19" s="1345">
        <v>0</v>
      </c>
      <c r="O19" s="1145"/>
      <c r="P19" s="1146"/>
      <c r="R19" s="1443"/>
      <c r="S19" s="1442"/>
      <c r="T19" s="1442"/>
      <c r="U19" s="1442"/>
    </row>
    <row r="20" spans="1:22" ht="13.5" customHeight="1" x14ac:dyDescent="0.2">
      <c r="A20" s="131"/>
      <c r="B20" s="133"/>
      <c r="C20" s="881"/>
      <c r="D20" s="1343" t="s">
        <v>537</v>
      </c>
      <c r="E20" s="1344"/>
      <c r="F20" s="1344"/>
      <c r="G20" s="1345">
        <v>186.23430117540374</v>
      </c>
      <c r="H20" s="1345">
        <v>180.05814941388613</v>
      </c>
      <c r="I20" s="1345">
        <v>1</v>
      </c>
      <c r="J20" s="1345">
        <v>5.1761517615176151</v>
      </c>
      <c r="K20" s="1345">
        <v>205.14961664827518</v>
      </c>
      <c r="L20" s="1345">
        <v>194.19354326106591</v>
      </c>
      <c r="M20" s="1345">
        <v>10.95607338720929</v>
      </c>
      <c r="N20" s="1345">
        <v>0</v>
      </c>
      <c r="O20" s="1145"/>
      <c r="P20" s="1148"/>
    </row>
    <row r="21" spans="1:22" ht="13.5" customHeight="1" x14ac:dyDescent="0.2">
      <c r="A21" s="131"/>
      <c r="B21" s="133"/>
      <c r="C21" s="881"/>
      <c r="D21" s="1343" t="s">
        <v>538</v>
      </c>
      <c r="E21" s="1344"/>
      <c r="F21" s="1344"/>
      <c r="G21" s="1345">
        <v>2182.6868335694853</v>
      </c>
      <c r="H21" s="1345">
        <v>2163.1453350681504</v>
      </c>
      <c r="I21" s="1345">
        <v>12.778139722708307</v>
      </c>
      <c r="J21" s="1345">
        <v>6.7633587786259541</v>
      </c>
      <c r="K21" s="1345">
        <v>2683.3427935083696</v>
      </c>
      <c r="L21" s="1345">
        <v>2657.6410896265361</v>
      </c>
      <c r="M21" s="1345">
        <v>19.560858811410821</v>
      </c>
      <c r="N21" s="1345">
        <v>6.140845070422535</v>
      </c>
      <c r="O21" s="1145"/>
      <c r="P21" s="1148"/>
    </row>
    <row r="22" spans="1:22" ht="13.5" customHeight="1" x14ac:dyDescent="0.2">
      <c r="A22" s="131"/>
      <c r="B22" s="133"/>
      <c r="C22" s="881"/>
      <c r="D22" s="1343" t="s">
        <v>539</v>
      </c>
      <c r="E22" s="1344"/>
      <c r="F22" s="1344"/>
      <c r="G22" s="1345">
        <v>2101.1988041803638</v>
      </c>
      <c r="H22" s="1345">
        <v>2054.4328079854808</v>
      </c>
      <c r="I22" s="1345">
        <v>35.155033485191467</v>
      </c>
      <c r="J22" s="1345">
        <v>11.610962709691208</v>
      </c>
      <c r="K22" s="1345">
        <v>2673.2845739551267</v>
      </c>
      <c r="L22" s="1345">
        <v>2638.3105840440612</v>
      </c>
      <c r="M22" s="1345">
        <v>29.991847053922289</v>
      </c>
      <c r="N22" s="1345">
        <v>4.9821428571428568</v>
      </c>
      <c r="O22" s="1145"/>
      <c r="P22" s="1148"/>
    </row>
    <row r="23" spans="1:22" ht="13.5" customHeight="1" x14ac:dyDescent="0.2">
      <c r="A23" s="131"/>
      <c r="B23" s="133"/>
      <c r="C23" s="881"/>
      <c r="D23" s="1343" t="s">
        <v>540</v>
      </c>
      <c r="E23" s="1344"/>
      <c r="F23" s="1344"/>
      <c r="G23" s="1345">
        <v>757.41125234032199</v>
      </c>
      <c r="H23" s="1345">
        <v>748.69186458522006</v>
      </c>
      <c r="I23" s="1345">
        <v>8.7193877551020407</v>
      </c>
      <c r="J23" s="1345">
        <v>0</v>
      </c>
      <c r="K23" s="1345">
        <v>991.50976792547158</v>
      </c>
      <c r="L23" s="1345">
        <v>951.98741477627038</v>
      </c>
      <c r="M23" s="1345">
        <v>39.522353149201201</v>
      </c>
      <c r="N23" s="1345">
        <v>0</v>
      </c>
      <c r="O23" s="1145"/>
      <c r="P23" s="1148"/>
    </row>
    <row r="24" spans="1:22" ht="13.5" customHeight="1" x14ac:dyDescent="0.2">
      <c r="A24" s="131"/>
      <c r="B24" s="133"/>
      <c r="C24" s="881"/>
      <c r="D24" s="1343" t="s">
        <v>541</v>
      </c>
      <c r="E24" s="1344"/>
      <c r="F24" s="1344"/>
      <c r="G24" s="1345">
        <v>3312.5719583720429</v>
      </c>
      <c r="H24" s="1345">
        <v>3115.4833811585959</v>
      </c>
      <c r="I24" s="1345">
        <v>88.22658713110377</v>
      </c>
      <c r="J24" s="1345">
        <v>108.86199008234469</v>
      </c>
      <c r="K24" s="1345">
        <v>3988.3953092776219</v>
      </c>
      <c r="L24" s="1345">
        <v>3939.694074935991</v>
      </c>
      <c r="M24" s="1345">
        <v>48.701234341630403</v>
      </c>
      <c r="N24" s="1345">
        <v>0</v>
      </c>
      <c r="O24" s="1145"/>
      <c r="P24" s="1148"/>
    </row>
    <row r="25" spans="1:22" ht="13.5" customHeight="1" x14ac:dyDescent="0.2">
      <c r="A25" s="131"/>
      <c r="B25" s="133"/>
      <c r="C25" s="881"/>
      <c r="D25" s="1343" t="s">
        <v>542</v>
      </c>
      <c r="E25" s="1344"/>
      <c r="F25" s="1344"/>
      <c r="G25" s="1345">
        <v>795.20672720890684</v>
      </c>
      <c r="H25" s="1345">
        <v>710.90751613481791</v>
      </c>
      <c r="I25" s="1345">
        <v>22.354810949800903</v>
      </c>
      <c r="J25" s="1345">
        <v>61.944400124287824</v>
      </c>
      <c r="K25" s="1345">
        <v>866.2605860318215</v>
      </c>
      <c r="L25" s="1345">
        <v>837.78470229446248</v>
      </c>
      <c r="M25" s="1345">
        <v>22.487377990232623</v>
      </c>
      <c r="N25" s="1345">
        <v>5.9885057471264371</v>
      </c>
      <c r="O25" s="1145"/>
      <c r="P25" s="1148"/>
    </row>
    <row r="26" spans="1:22" ht="13.5" customHeight="1" x14ac:dyDescent="0.2">
      <c r="A26" s="131"/>
      <c r="B26" s="133"/>
      <c r="C26" s="881"/>
      <c r="D26" s="1343" t="s">
        <v>543</v>
      </c>
      <c r="E26" s="1344"/>
      <c r="F26" s="1344"/>
      <c r="G26" s="1345">
        <v>970.73639061881295</v>
      </c>
      <c r="H26" s="1345">
        <v>955.57923010634295</v>
      </c>
      <c r="I26" s="1345">
        <v>10.111117347002407</v>
      </c>
      <c r="J26" s="1345">
        <v>5.0460431654676263</v>
      </c>
      <c r="K26" s="1345">
        <v>1254.433724171012</v>
      </c>
      <c r="L26" s="1345">
        <v>1243.7742247190572</v>
      </c>
      <c r="M26" s="1345">
        <v>4.7826086956521738</v>
      </c>
      <c r="N26" s="1345">
        <v>5.8768907563025214</v>
      </c>
      <c r="O26" s="1145"/>
      <c r="P26" s="1148"/>
    </row>
    <row r="27" spans="1:22" ht="13.5" customHeight="1" x14ac:dyDescent="0.2">
      <c r="A27" s="131"/>
      <c r="B27" s="133"/>
      <c r="C27" s="881"/>
      <c r="D27" s="1343" t="s">
        <v>544</v>
      </c>
      <c r="E27" s="1344"/>
      <c r="F27" s="1344"/>
      <c r="G27" s="1345">
        <v>56.935686684069495</v>
      </c>
      <c r="H27" s="1345">
        <v>47.235189303210554</v>
      </c>
      <c r="I27" s="1345">
        <v>9.7004973808589412</v>
      </c>
      <c r="J27" s="1345">
        <v>0</v>
      </c>
      <c r="K27" s="1345">
        <v>87.094160215951661</v>
      </c>
      <c r="L27" s="1345">
        <v>86.094160215951661</v>
      </c>
      <c r="M27" s="1345">
        <v>1</v>
      </c>
      <c r="N27" s="1345">
        <v>0</v>
      </c>
      <c r="O27" s="1145"/>
      <c r="P27" s="1148"/>
    </row>
    <row r="28" spans="1:22" ht="13.5" customHeight="1" x14ac:dyDescent="0.2">
      <c r="A28" s="131"/>
      <c r="B28" s="133"/>
      <c r="C28" s="881"/>
      <c r="D28" s="1343" t="s">
        <v>545</v>
      </c>
      <c r="E28" s="1344"/>
      <c r="F28" s="1344"/>
      <c r="G28" s="1345">
        <v>392.98306361487033</v>
      </c>
      <c r="H28" s="1345">
        <v>377.2402064720132</v>
      </c>
      <c r="I28" s="1345">
        <v>1</v>
      </c>
      <c r="J28" s="1345">
        <v>14.742857142857144</v>
      </c>
      <c r="K28" s="1345">
        <v>591.00447121524246</v>
      </c>
      <c r="L28" s="1345">
        <v>572.06217728869649</v>
      </c>
      <c r="M28" s="1345">
        <v>17.942293926545894</v>
      </c>
      <c r="N28" s="1345">
        <v>1</v>
      </c>
      <c r="O28" s="1145"/>
      <c r="P28" s="1148"/>
    </row>
    <row r="29" spans="1:22" ht="13.5" customHeight="1" x14ac:dyDescent="0.2">
      <c r="A29" s="131"/>
      <c r="B29" s="133"/>
      <c r="C29" s="881"/>
      <c r="D29" s="1343" t="s">
        <v>546</v>
      </c>
      <c r="E29" s="1344"/>
      <c r="F29" s="1344"/>
      <c r="G29" s="1345">
        <v>5129.768000852715</v>
      </c>
      <c r="H29" s="1345">
        <v>5016.9877877616645</v>
      </c>
      <c r="I29" s="1345">
        <v>110.78021309104997</v>
      </c>
      <c r="J29" s="1345">
        <v>2</v>
      </c>
      <c r="K29" s="1345">
        <v>5892.9405753512492</v>
      </c>
      <c r="L29" s="1345">
        <v>5794.8988502940038</v>
      </c>
      <c r="M29" s="1345">
        <v>98.041725057245415</v>
      </c>
      <c r="N29" s="1345">
        <v>0</v>
      </c>
      <c r="O29" s="1145"/>
      <c r="P29" s="1148"/>
    </row>
    <row r="30" spans="1:22" ht="13.5" customHeight="1" x14ac:dyDescent="0.2">
      <c r="A30" s="131"/>
      <c r="B30" s="133"/>
      <c r="C30" s="881"/>
      <c r="D30" s="1343" t="s">
        <v>547</v>
      </c>
      <c r="E30" s="1344"/>
      <c r="F30" s="1344"/>
      <c r="G30" s="1345">
        <v>481.35412036523689</v>
      </c>
      <c r="H30" s="1345">
        <v>481.35412036523689</v>
      </c>
      <c r="I30" s="1345">
        <v>0</v>
      </c>
      <c r="J30" s="1345">
        <v>0</v>
      </c>
      <c r="K30" s="1345">
        <v>875.76924825762421</v>
      </c>
      <c r="L30" s="1345">
        <v>875.76924825762421</v>
      </c>
      <c r="M30" s="1345">
        <v>0</v>
      </c>
      <c r="N30" s="1345">
        <v>0</v>
      </c>
      <c r="O30" s="1145"/>
      <c r="P30" s="1148"/>
    </row>
    <row r="31" spans="1:22" ht="13.5" customHeight="1" x14ac:dyDescent="0.2">
      <c r="A31" s="131"/>
      <c r="B31" s="133"/>
      <c r="C31" s="881"/>
      <c r="D31" s="1343" t="s">
        <v>548</v>
      </c>
      <c r="E31" s="1344"/>
      <c r="F31" s="1344"/>
      <c r="G31" s="1345">
        <v>1595.8772174569856</v>
      </c>
      <c r="H31" s="1345">
        <v>1299.0078624148352</v>
      </c>
      <c r="I31" s="1345">
        <v>24.321774709198564</v>
      </c>
      <c r="J31" s="1345">
        <v>272.54758033294604</v>
      </c>
      <c r="K31" s="1345">
        <v>2017.4854225248978</v>
      </c>
      <c r="L31" s="1345">
        <v>1983.4976401344877</v>
      </c>
      <c r="M31" s="1345">
        <v>33.987782390409748</v>
      </c>
      <c r="N31" s="1345">
        <v>0</v>
      </c>
      <c r="O31" s="1145"/>
      <c r="P31" s="1148"/>
    </row>
    <row r="32" spans="1:22" ht="13.5" customHeight="1" x14ac:dyDescent="0.2">
      <c r="A32" s="131"/>
      <c r="B32" s="133"/>
      <c r="C32" s="881"/>
      <c r="D32" s="1343" t="s">
        <v>549</v>
      </c>
      <c r="E32" s="1344"/>
      <c r="F32" s="1344"/>
      <c r="G32" s="1345">
        <v>1337.1491482966294</v>
      </c>
      <c r="H32" s="1345">
        <v>978.29836230318824</v>
      </c>
      <c r="I32" s="1345">
        <v>314.88631608856213</v>
      </c>
      <c r="J32" s="1345">
        <v>43.964469904879046</v>
      </c>
      <c r="K32" s="1345">
        <v>1587.8719762544183</v>
      </c>
      <c r="L32" s="1345">
        <v>1179.6985890190426</v>
      </c>
      <c r="M32" s="1345">
        <v>382.62401691215035</v>
      </c>
      <c r="N32" s="1345">
        <v>25.549370323223542</v>
      </c>
      <c r="O32" s="1145"/>
      <c r="P32" s="1148"/>
    </row>
    <row r="33" spans="1:16" ht="13.5" customHeight="1" x14ac:dyDescent="0.2">
      <c r="A33" s="131"/>
      <c r="B33" s="133"/>
      <c r="C33" s="881"/>
      <c r="D33" s="1343" t="s">
        <v>550</v>
      </c>
      <c r="E33" s="1344"/>
      <c r="F33" s="1344"/>
      <c r="G33" s="1345">
        <v>524.86401424297571</v>
      </c>
      <c r="H33" s="1345">
        <v>506.19641754711046</v>
      </c>
      <c r="I33" s="1345">
        <v>18.66759669586515</v>
      </c>
      <c r="J33" s="1345">
        <v>0</v>
      </c>
      <c r="K33" s="1345">
        <v>521.03240407430098</v>
      </c>
      <c r="L33" s="1345">
        <v>515.2825656774038</v>
      </c>
      <c r="M33" s="1345">
        <v>5.7498383968972204</v>
      </c>
      <c r="N33" s="1345">
        <v>0</v>
      </c>
      <c r="O33" s="1145"/>
      <c r="P33" s="1148"/>
    </row>
    <row r="34" spans="1:16" ht="13.5" customHeight="1" x14ac:dyDescent="0.2">
      <c r="A34" s="131"/>
      <c r="B34" s="133"/>
      <c r="C34" s="881"/>
      <c r="D34" s="1343" t="s">
        <v>551</v>
      </c>
      <c r="E34" s="1344"/>
      <c r="F34" s="1344"/>
      <c r="G34" s="1345">
        <v>2821.6067215670992</v>
      </c>
      <c r="H34" s="1345">
        <v>2783.8513657430371</v>
      </c>
      <c r="I34" s="1345">
        <v>21.135257448649689</v>
      </c>
      <c r="J34" s="1345">
        <v>16.620098375412578</v>
      </c>
      <c r="K34" s="1345">
        <v>3179.4202105794416</v>
      </c>
      <c r="L34" s="1345">
        <v>3152.5051203498278</v>
      </c>
      <c r="M34" s="1345">
        <v>18.981279853942958</v>
      </c>
      <c r="N34" s="1345">
        <v>7.9338103756708405</v>
      </c>
      <c r="O34" s="1145"/>
      <c r="P34" s="1148"/>
    </row>
    <row r="35" spans="1:16" ht="13.5" customHeight="1" x14ac:dyDescent="0.2">
      <c r="A35" s="131"/>
      <c r="B35" s="133"/>
      <c r="C35" s="881"/>
      <c r="D35" s="1343" t="s">
        <v>552</v>
      </c>
      <c r="E35" s="1344"/>
      <c r="F35" s="1344"/>
      <c r="G35" s="1345">
        <v>726.40493940868146</v>
      </c>
      <c r="H35" s="1345">
        <v>719.85351856970976</v>
      </c>
      <c r="I35" s="1345">
        <v>6.5514208389715831</v>
      </c>
      <c r="J35" s="1345">
        <v>0</v>
      </c>
      <c r="K35" s="1345">
        <v>775.53179426936413</v>
      </c>
      <c r="L35" s="1345">
        <v>775.53179426936413</v>
      </c>
      <c r="M35" s="1345">
        <v>0</v>
      </c>
      <c r="N35" s="1345">
        <v>0</v>
      </c>
      <c r="O35" s="1145"/>
      <c r="P35" s="1148"/>
    </row>
    <row r="36" spans="1:16" ht="13.5" customHeight="1" x14ac:dyDescent="0.2">
      <c r="A36" s="131"/>
      <c r="B36" s="133"/>
      <c r="C36" s="881"/>
      <c r="D36" s="1343" t="s">
        <v>553</v>
      </c>
      <c r="E36" s="1344"/>
      <c r="F36" s="1344"/>
      <c r="G36" s="1345">
        <v>4653.3201312646597</v>
      </c>
      <c r="H36" s="1345">
        <v>4449.2638085831013</v>
      </c>
      <c r="I36" s="1345">
        <v>203.05632268155759</v>
      </c>
      <c r="J36" s="1345">
        <v>1</v>
      </c>
      <c r="K36" s="1345">
        <v>4736.1428856495877</v>
      </c>
      <c r="L36" s="1345">
        <v>4572.9875236911457</v>
      </c>
      <c r="M36" s="1345">
        <v>163.15536195844496</v>
      </c>
      <c r="N36" s="1345">
        <v>0</v>
      </c>
      <c r="O36" s="1145"/>
      <c r="P36" s="1148"/>
    </row>
    <row r="37" spans="1:16" ht="13.5" customHeight="1" x14ac:dyDescent="0.2">
      <c r="A37" s="131"/>
      <c r="B37" s="133"/>
      <c r="C37" s="881"/>
      <c r="D37" s="1343" t="s">
        <v>554</v>
      </c>
      <c r="E37" s="1344"/>
      <c r="F37" s="1344"/>
      <c r="G37" s="1345">
        <v>1443.22664099504</v>
      </c>
      <c r="H37" s="1345">
        <v>1405.8091234956219</v>
      </c>
      <c r="I37" s="1345">
        <v>36.417517499417897</v>
      </c>
      <c r="J37" s="1345">
        <v>1</v>
      </c>
      <c r="K37" s="1345">
        <v>827.68491221145791</v>
      </c>
      <c r="L37" s="1345">
        <v>814.66886943070915</v>
      </c>
      <c r="M37" s="1345">
        <v>13.016042780748663</v>
      </c>
      <c r="N37" s="1345">
        <v>0</v>
      </c>
      <c r="O37" s="1145"/>
      <c r="P37" s="1148"/>
    </row>
    <row r="38" spans="1:16" ht="13.5" customHeight="1" x14ac:dyDescent="0.2">
      <c r="A38" s="131"/>
      <c r="B38" s="133"/>
      <c r="C38" s="881"/>
      <c r="D38" s="1343" t="s">
        <v>555</v>
      </c>
      <c r="E38" s="1344"/>
      <c r="F38" s="1344"/>
      <c r="G38" s="1345">
        <v>7774.3764453530748</v>
      </c>
      <c r="H38" s="1345">
        <v>7364.7106783693753</v>
      </c>
      <c r="I38" s="1345">
        <v>371.21349302672451</v>
      </c>
      <c r="J38" s="1345">
        <v>38.452273956973578</v>
      </c>
      <c r="K38" s="1345">
        <v>9056.8771869329958</v>
      </c>
      <c r="L38" s="1345">
        <v>8765.7355339544283</v>
      </c>
      <c r="M38" s="1345">
        <v>279.92255355275159</v>
      </c>
      <c r="N38" s="1345">
        <v>11.219099425808402</v>
      </c>
      <c r="O38" s="1145"/>
      <c r="P38" s="1148"/>
    </row>
    <row r="39" spans="1:16" ht="13.5" customHeight="1" x14ac:dyDescent="0.2">
      <c r="A39" s="131"/>
      <c r="B39" s="133"/>
      <c r="C39" s="881"/>
      <c r="D39" s="1343" t="s">
        <v>556</v>
      </c>
      <c r="E39" s="1344"/>
      <c r="F39" s="1344"/>
      <c r="G39" s="1345">
        <v>15128.571611782711</v>
      </c>
      <c r="H39" s="1345">
        <v>14724.116941066355</v>
      </c>
      <c r="I39" s="1345">
        <v>378.29393142146233</v>
      </c>
      <c r="J39" s="1345">
        <v>26.160739294882777</v>
      </c>
      <c r="K39" s="1345">
        <v>12994.698535510828</v>
      </c>
      <c r="L39" s="1345">
        <v>12708.920691941204</v>
      </c>
      <c r="M39" s="1345">
        <v>280.92039216573176</v>
      </c>
      <c r="N39" s="1345">
        <v>4.8574514038876888</v>
      </c>
      <c r="O39" s="1145"/>
      <c r="P39" s="1148"/>
    </row>
    <row r="40" spans="1:16" ht="13.5" customHeight="1" x14ac:dyDescent="0.2">
      <c r="A40" s="131"/>
      <c r="B40" s="133"/>
      <c r="C40" s="881"/>
      <c r="D40" s="1343" t="s">
        <v>557</v>
      </c>
      <c r="E40" s="1344"/>
      <c r="F40" s="1344"/>
      <c r="G40" s="1345">
        <v>7085.2753159178355</v>
      </c>
      <c r="H40" s="1345">
        <v>6826.9525615781977</v>
      </c>
      <c r="I40" s="1345">
        <v>230.4960989292733</v>
      </c>
      <c r="J40" s="1345">
        <v>27.826655410365586</v>
      </c>
      <c r="K40" s="1345">
        <v>7837.3002968947285</v>
      </c>
      <c r="L40" s="1345">
        <v>7615.850804968085</v>
      </c>
      <c r="M40" s="1345">
        <v>221.44949192664359</v>
      </c>
      <c r="N40" s="1345">
        <v>0</v>
      </c>
      <c r="O40" s="1145"/>
      <c r="P40" s="1148"/>
    </row>
    <row r="41" spans="1:16" ht="13.5" customHeight="1" x14ac:dyDescent="0.2">
      <c r="A41" s="131"/>
      <c r="B41" s="133"/>
      <c r="C41" s="881"/>
      <c r="D41" s="1343" t="s">
        <v>558</v>
      </c>
      <c r="E41" s="1344"/>
      <c r="F41" s="1344"/>
      <c r="G41" s="1345">
        <v>3856.9077661549245</v>
      </c>
      <c r="H41" s="1345">
        <v>3634.9064582579117</v>
      </c>
      <c r="I41" s="1345">
        <v>69.186028563982234</v>
      </c>
      <c r="J41" s="1345">
        <v>152.81527933303349</v>
      </c>
      <c r="K41" s="1345">
        <v>3742.3823601859508</v>
      </c>
      <c r="L41" s="1345">
        <v>3720.2554170638905</v>
      </c>
      <c r="M41" s="1345">
        <v>22.12694312206045</v>
      </c>
      <c r="N41" s="1345">
        <v>0</v>
      </c>
      <c r="O41" s="1145"/>
      <c r="P41" s="1148"/>
    </row>
    <row r="42" spans="1:16" ht="13.5" customHeight="1" x14ac:dyDescent="0.2">
      <c r="A42" s="131"/>
      <c r="B42" s="133"/>
      <c r="C42" s="881"/>
      <c r="D42" s="1343" t="s">
        <v>559</v>
      </c>
      <c r="E42" s="1344"/>
      <c r="F42" s="1344"/>
      <c r="G42" s="1345">
        <v>4643.9075982814593</v>
      </c>
      <c r="H42" s="1345">
        <v>4265.9594912814355</v>
      </c>
      <c r="I42" s="1345">
        <v>354.91124557660601</v>
      </c>
      <c r="J42" s="1345">
        <v>23.036861423417999</v>
      </c>
      <c r="K42" s="1345">
        <v>5529.6662743026573</v>
      </c>
      <c r="L42" s="1345">
        <v>5136.322403232899</v>
      </c>
      <c r="M42" s="1345">
        <v>374.66751206717737</v>
      </c>
      <c r="N42" s="1345">
        <v>18.676359002579684</v>
      </c>
      <c r="O42" s="1145"/>
      <c r="P42" s="1148"/>
    </row>
    <row r="43" spans="1:16" ht="13.5" customHeight="1" x14ac:dyDescent="0.2">
      <c r="A43" s="131"/>
      <c r="B43" s="133"/>
      <c r="C43" s="881"/>
      <c r="D43" s="1343" t="s">
        <v>560</v>
      </c>
      <c r="E43" s="1344"/>
      <c r="F43" s="1344"/>
      <c r="G43" s="1345">
        <v>2302.6040808682837</v>
      </c>
      <c r="H43" s="1345">
        <v>2223.5187288610368</v>
      </c>
      <c r="I43" s="1345">
        <v>73.945567061009825</v>
      </c>
      <c r="J43" s="1345">
        <v>5.139784946236559</v>
      </c>
      <c r="K43" s="1345">
        <v>3197.4901784492426</v>
      </c>
      <c r="L43" s="1345">
        <v>3079.9023644254416</v>
      </c>
      <c r="M43" s="1345">
        <v>117.58781402380042</v>
      </c>
      <c r="N43" s="1345">
        <v>0</v>
      </c>
      <c r="O43" s="1145"/>
      <c r="P43" s="1148"/>
    </row>
    <row r="44" spans="1:16" ht="13.5" customHeight="1" x14ac:dyDescent="0.2">
      <c r="A44" s="131"/>
      <c r="B44" s="133"/>
      <c r="C44" s="881"/>
      <c r="D44" s="1343" t="s">
        <v>561</v>
      </c>
      <c r="E44" s="1344"/>
      <c r="F44" s="1344"/>
      <c r="G44" s="1345">
        <v>12.566342684632943</v>
      </c>
      <c r="H44" s="1345">
        <v>12.566342684632943</v>
      </c>
      <c r="I44" s="1345">
        <v>0</v>
      </c>
      <c r="J44" s="1345">
        <v>0</v>
      </c>
      <c r="K44" s="1345">
        <v>225.48456650434548</v>
      </c>
      <c r="L44" s="1345">
        <v>225.48456650434548</v>
      </c>
      <c r="M44" s="1345">
        <v>0</v>
      </c>
      <c r="N44" s="1345">
        <v>0</v>
      </c>
      <c r="O44" s="1145"/>
      <c r="P44" s="1148"/>
    </row>
    <row r="45" spans="1:16" ht="13.5" customHeight="1" x14ac:dyDescent="0.2">
      <c r="A45" s="131"/>
      <c r="B45" s="133"/>
      <c r="C45" s="881"/>
      <c r="D45" s="1343" t="s">
        <v>562</v>
      </c>
      <c r="E45" s="1344"/>
      <c r="F45" s="1344"/>
      <c r="G45" s="1345">
        <v>18161.756107018631</v>
      </c>
      <c r="H45" s="1345">
        <v>17492.733528122862</v>
      </c>
      <c r="I45" s="1345">
        <v>526.70399278916034</v>
      </c>
      <c r="J45" s="1345">
        <v>142.31858610659791</v>
      </c>
      <c r="K45" s="1345">
        <v>20304.751827682001</v>
      </c>
      <c r="L45" s="1345">
        <v>19781.77571642102</v>
      </c>
      <c r="M45" s="1345">
        <v>502.22096983380334</v>
      </c>
      <c r="N45" s="1345">
        <v>20.755141427200254</v>
      </c>
      <c r="O45" s="1145"/>
      <c r="P45" s="1148"/>
    </row>
    <row r="46" spans="1:16" ht="13.5" customHeight="1" x14ac:dyDescent="0.2">
      <c r="A46" s="131"/>
      <c r="B46" s="133"/>
      <c r="C46" s="881"/>
      <c r="D46" s="1343" t="s">
        <v>563</v>
      </c>
      <c r="E46" s="1344"/>
      <c r="F46" s="1344"/>
      <c r="G46" s="1345">
        <v>20205.544529642244</v>
      </c>
      <c r="H46" s="1345">
        <v>19531.178226413831</v>
      </c>
      <c r="I46" s="1345">
        <v>559.7120857056866</v>
      </c>
      <c r="J46" s="1345">
        <v>114.65421752272862</v>
      </c>
      <c r="K46" s="1345">
        <v>21369.891395075432</v>
      </c>
      <c r="L46" s="1345">
        <v>20777.174125112841</v>
      </c>
      <c r="M46" s="1345">
        <v>580.34299812300469</v>
      </c>
      <c r="N46" s="1345">
        <v>12.374271839601505</v>
      </c>
      <c r="O46" s="1145"/>
      <c r="P46" s="1148"/>
    </row>
    <row r="47" spans="1:16" ht="13.5" customHeight="1" x14ac:dyDescent="0.2">
      <c r="A47" s="131"/>
      <c r="B47" s="133"/>
      <c r="C47" s="881"/>
      <c r="D47" s="1343" t="s">
        <v>564</v>
      </c>
      <c r="E47" s="1344"/>
      <c r="F47" s="1344"/>
      <c r="G47" s="1345">
        <v>1146.2685486101298</v>
      </c>
      <c r="H47" s="1345">
        <v>1130.3491402712546</v>
      </c>
      <c r="I47" s="1345">
        <v>15.919408338875119</v>
      </c>
      <c r="J47" s="1345">
        <v>0</v>
      </c>
      <c r="K47" s="1345">
        <v>1438.5612418396863</v>
      </c>
      <c r="L47" s="1345">
        <v>1403.4724502370875</v>
      </c>
      <c r="M47" s="1345">
        <v>35.088791602598882</v>
      </c>
      <c r="N47" s="1345">
        <v>0</v>
      </c>
      <c r="O47" s="1145"/>
      <c r="P47" s="1148"/>
    </row>
    <row r="48" spans="1:16" ht="13.5" customHeight="1" x14ac:dyDescent="0.2">
      <c r="A48" s="131"/>
      <c r="B48" s="133"/>
      <c r="C48" s="881"/>
      <c r="D48" s="1343" t="s">
        <v>565</v>
      </c>
      <c r="E48" s="1344"/>
      <c r="F48" s="1344"/>
      <c r="G48" s="1345">
        <v>3890.2701484110453</v>
      </c>
      <c r="H48" s="1345">
        <v>3814.3136983736572</v>
      </c>
      <c r="I48" s="1345">
        <v>75.956450037387427</v>
      </c>
      <c r="J48" s="1345">
        <v>0</v>
      </c>
      <c r="K48" s="1345">
        <v>4442.4485721797701</v>
      </c>
      <c r="L48" s="1345">
        <v>4372.5785061205725</v>
      </c>
      <c r="M48" s="1345">
        <v>69.870066059198948</v>
      </c>
      <c r="N48" s="1345">
        <v>0</v>
      </c>
      <c r="O48" s="1145"/>
      <c r="P48" s="1148"/>
    </row>
    <row r="49" spans="1:22" ht="13.5" customHeight="1" x14ac:dyDescent="0.2">
      <c r="A49" s="131"/>
      <c r="B49" s="133"/>
      <c r="C49" s="881"/>
      <c r="D49" s="1343" t="s">
        <v>566</v>
      </c>
      <c r="E49" s="1344"/>
      <c r="F49" s="1344"/>
      <c r="G49" s="1345">
        <v>8347.1592881643373</v>
      </c>
      <c r="H49" s="1345">
        <v>8057.6518556802484</v>
      </c>
      <c r="I49" s="1345">
        <v>245.72476259435336</v>
      </c>
      <c r="J49" s="1345">
        <v>43.782669889730322</v>
      </c>
      <c r="K49" s="1345">
        <v>9165.4240182970898</v>
      </c>
      <c r="L49" s="1345">
        <v>8911.0564832164455</v>
      </c>
      <c r="M49" s="1345">
        <v>248.49064432433082</v>
      </c>
      <c r="N49" s="1345">
        <v>5.8768907563025214</v>
      </c>
      <c r="O49" s="1145"/>
      <c r="P49" s="1148"/>
    </row>
    <row r="50" spans="1:22" ht="13.5" customHeight="1" x14ac:dyDescent="0.2">
      <c r="A50" s="131"/>
      <c r="B50" s="133"/>
      <c r="C50" s="881"/>
      <c r="D50" s="1343" t="s">
        <v>567</v>
      </c>
      <c r="E50" s="1344"/>
      <c r="F50" s="1344"/>
      <c r="G50" s="1345">
        <v>11287.393774490492</v>
      </c>
      <c r="H50" s="1345">
        <v>10990.842996780329</v>
      </c>
      <c r="I50" s="1345">
        <v>283.91602353785993</v>
      </c>
      <c r="J50" s="1345">
        <v>12.634754172304916</v>
      </c>
      <c r="K50" s="1345">
        <v>11176.950047416934</v>
      </c>
      <c r="L50" s="1345">
        <v>10910.513895971619</v>
      </c>
      <c r="M50" s="1345">
        <v>261.42554136573364</v>
      </c>
      <c r="N50" s="1345">
        <v>5.0106100795755966</v>
      </c>
      <c r="O50" s="1145"/>
      <c r="P50" s="1148"/>
    </row>
    <row r="51" spans="1:22" ht="13.5" customHeight="1" x14ac:dyDescent="0.2">
      <c r="A51" s="131"/>
      <c r="B51" s="133"/>
      <c r="C51" s="881"/>
      <c r="D51" s="1343" t="s">
        <v>568</v>
      </c>
      <c r="E51" s="1344"/>
      <c r="F51" s="1344"/>
      <c r="G51" s="1345">
        <v>1046.6898518027958</v>
      </c>
      <c r="H51" s="1345">
        <v>1016.1095878160338</v>
      </c>
      <c r="I51" s="1345">
        <v>17.606354064821165</v>
      </c>
      <c r="J51" s="1345">
        <v>12.973909921941015</v>
      </c>
      <c r="K51" s="1345">
        <v>869.93259929459828</v>
      </c>
      <c r="L51" s="1345">
        <v>842.72253788541934</v>
      </c>
      <c r="M51" s="1345">
        <v>27.210061409179055</v>
      </c>
      <c r="N51" s="1345">
        <v>0</v>
      </c>
      <c r="O51" s="1145"/>
      <c r="P51" s="1148"/>
    </row>
    <row r="52" spans="1:22" ht="13.5" customHeight="1" x14ac:dyDescent="0.2">
      <c r="A52" s="131"/>
      <c r="B52" s="133"/>
      <c r="C52" s="881"/>
      <c r="D52" s="1343" t="s">
        <v>569</v>
      </c>
      <c r="E52" s="1344"/>
      <c r="F52" s="1344"/>
      <c r="G52" s="1345">
        <v>10669.365174461504</v>
      </c>
      <c r="H52" s="1345">
        <v>10311.671530062467</v>
      </c>
      <c r="I52" s="1345">
        <v>325.49494408883953</v>
      </c>
      <c r="J52" s="1345">
        <v>32.198700310195953</v>
      </c>
      <c r="K52" s="1345">
        <v>11037.911310797626</v>
      </c>
      <c r="L52" s="1345">
        <v>10798.054480955119</v>
      </c>
      <c r="M52" s="1345">
        <v>221.31493943499518</v>
      </c>
      <c r="N52" s="1345">
        <v>18.541890407514384</v>
      </c>
      <c r="O52" s="1145"/>
      <c r="P52" s="1148"/>
    </row>
    <row r="53" spans="1:22" ht="13.5" customHeight="1" x14ac:dyDescent="0.2">
      <c r="A53" s="131"/>
      <c r="B53" s="133"/>
      <c r="C53" s="881"/>
      <c r="D53" s="1343" t="s">
        <v>570</v>
      </c>
      <c r="E53" s="1344"/>
      <c r="F53" s="1344"/>
      <c r="G53" s="1345">
        <v>7772.0724870915965</v>
      </c>
      <c r="H53" s="1345">
        <v>7145.7779198562685</v>
      </c>
      <c r="I53" s="1345">
        <v>607.19197918761006</v>
      </c>
      <c r="J53" s="1345">
        <v>19.102588047718019</v>
      </c>
      <c r="K53" s="1345">
        <v>7461.2188826000147</v>
      </c>
      <c r="L53" s="1345">
        <v>7065.8542659652203</v>
      </c>
      <c r="M53" s="1345">
        <v>395.36461663479037</v>
      </c>
      <c r="N53" s="1345">
        <v>0</v>
      </c>
      <c r="O53" s="1145"/>
      <c r="P53" s="1148"/>
    </row>
    <row r="54" spans="1:22" ht="13.5" customHeight="1" x14ac:dyDescent="0.2">
      <c r="A54" s="131"/>
      <c r="B54" s="133"/>
      <c r="C54" s="881"/>
      <c r="D54" s="1343" t="s">
        <v>571</v>
      </c>
      <c r="E54" s="1344"/>
      <c r="F54" s="1344"/>
      <c r="G54" s="1345">
        <v>397.05373294155055</v>
      </c>
      <c r="H54" s="1345">
        <v>357.39520653506389</v>
      </c>
      <c r="I54" s="1345">
        <v>28.218142279530433</v>
      </c>
      <c r="J54" s="1345">
        <v>11.440384126956324</v>
      </c>
      <c r="K54" s="1345">
        <v>509.30317749574266</v>
      </c>
      <c r="L54" s="1345">
        <v>466.0294134876176</v>
      </c>
      <c r="M54" s="1345">
        <v>43.27376400812507</v>
      </c>
      <c r="N54" s="1345">
        <v>0</v>
      </c>
      <c r="O54" s="1145"/>
      <c r="P54" s="1148"/>
    </row>
    <row r="55" spans="1:22" ht="13.5" customHeight="1" x14ac:dyDescent="0.2">
      <c r="A55" s="131"/>
      <c r="B55" s="133"/>
      <c r="C55" s="881"/>
      <c r="D55" s="1343" t="s">
        <v>572</v>
      </c>
      <c r="E55" s="1344"/>
      <c r="F55" s="1344"/>
      <c r="G55" s="1345">
        <v>10063.564799315085</v>
      </c>
      <c r="H55" s="1345">
        <v>9374.3068781036509</v>
      </c>
      <c r="I55" s="1345">
        <v>640.80043529236264</v>
      </c>
      <c r="J55" s="1345">
        <v>48.457485919059401</v>
      </c>
      <c r="K55" s="1345">
        <v>10926.153554868717</v>
      </c>
      <c r="L55" s="1345">
        <v>10340.126653274581</v>
      </c>
      <c r="M55" s="1345">
        <v>586.02690159412009</v>
      </c>
      <c r="N55" s="1345">
        <v>0</v>
      </c>
      <c r="O55" s="1145"/>
      <c r="P55" s="1148"/>
    </row>
    <row r="56" spans="1:22" ht="13.5" customHeight="1" x14ac:dyDescent="0.2">
      <c r="A56" s="131"/>
      <c r="B56" s="133"/>
      <c r="C56" s="881"/>
      <c r="D56" s="1343" t="s">
        <v>573</v>
      </c>
      <c r="E56" s="1344"/>
      <c r="F56" s="1344"/>
      <c r="G56" s="1345">
        <v>1854.9408034840378</v>
      </c>
      <c r="H56" s="1345">
        <v>1596.5667590114194</v>
      </c>
      <c r="I56" s="1345">
        <v>247.4928332924955</v>
      </c>
      <c r="J56" s="1345">
        <v>10.881211180124224</v>
      </c>
      <c r="K56" s="1345">
        <v>2344.5232628076496</v>
      </c>
      <c r="L56" s="1345">
        <v>2153.2655101025384</v>
      </c>
      <c r="M56" s="1345">
        <v>184.99615715779819</v>
      </c>
      <c r="N56" s="1345">
        <v>6.2615955473098328</v>
      </c>
      <c r="O56" s="1145"/>
      <c r="P56" s="1148"/>
    </row>
    <row r="57" spans="1:22" ht="13.5" customHeight="1" x14ac:dyDescent="0.2">
      <c r="A57" s="131"/>
      <c r="B57" s="133"/>
      <c r="C57" s="881"/>
      <c r="D57" s="1343" t="s">
        <v>574</v>
      </c>
      <c r="E57" s="1344"/>
      <c r="F57" s="1344"/>
      <c r="G57" s="1345">
        <v>68.384365225608974</v>
      </c>
      <c r="H57" s="1345">
        <v>68.384365225608974</v>
      </c>
      <c r="I57" s="1345">
        <v>0</v>
      </c>
      <c r="J57" s="1345">
        <v>0</v>
      </c>
      <c r="K57" s="1345">
        <v>115.35559084004878</v>
      </c>
      <c r="L57" s="1345">
        <v>115.35559084004878</v>
      </c>
      <c r="M57" s="1345">
        <v>0</v>
      </c>
      <c r="N57" s="1345">
        <v>0</v>
      </c>
      <c r="O57" s="1145"/>
      <c r="P57" s="1148"/>
    </row>
    <row r="58" spans="1:22" ht="13.5" customHeight="1" x14ac:dyDescent="0.2">
      <c r="A58" s="131"/>
      <c r="B58" s="133"/>
      <c r="C58" s="881"/>
      <c r="D58" s="1343" t="s">
        <v>575</v>
      </c>
      <c r="E58" s="1344"/>
      <c r="F58" s="1344"/>
      <c r="G58" s="1345">
        <v>4027.9984003452323</v>
      </c>
      <c r="H58" s="1345">
        <v>3884.3961077834606</v>
      </c>
      <c r="I58" s="1345">
        <v>129.07144787765563</v>
      </c>
      <c r="J58" s="1345">
        <v>14.530844684115102</v>
      </c>
      <c r="K58" s="1345">
        <v>5256.1954213864492</v>
      </c>
      <c r="L58" s="1345">
        <v>5089.2645196768317</v>
      </c>
      <c r="M58" s="1345">
        <v>166.93090170961699</v>
      </c>
      <c r="N58" s="1345">
        <v>0</v>
      </c>
      <c r="O58" s="1145"/>
      <c r="P58" s="1148"/>
    </row>
    <row r="59" spans="1:22" ht="13.5" customHeight="1" x14ac:dyDescent="0.2">
      <c r="A59" s="131"/>
      <c r="B59" s="133"/>
      <c r="C59" s="881"/>
      <c r="D59" s="1343" t="s">
        <v>576</v>
      </c>
      <c r="E59" s="1344"/>
      <c r="F59" s="1344"/>
      <c r="G59" s="1345">
        <v>26261.894046895173</v>
      </c>
      <c r="H59" s="1345">
        <v>24571.496478433306</v>
      </c>
      <c r="I59" s="1345">
        <v>719.49070380117269</v>
      </c>
      <c r="J59" s="1345">
        <v>970.90686466060436</v>
      </c>
      <c r="K59" s="1345">
        <v>20750.216029587296</v>
      </c>
      <c r="L59" s="1345">
        <v>20068.173142393753</v>
      </c>
      <c r="M59" s="1345">
        <v>267.24670645609592</v>
      </c>
      <c r="N59" s="1345">
        <v>414.79618073745314</v>
      </c>
      <c r="O59" s="1145"/>
      <c r="P59" s="1148"/>
    </row>
    <row r="60" spans="1:22" s="1134" customFormat="1" ht="9.75" customHeight="1" x14ac:dyDescent="0.2">
      <c r="A60" s="1133"/>
      <c r="B60" s="1138"/>
      <c r="C60" s="1665" t="s">
        <v>577</v>
      </c>
      <c r="D60" s="1665"/>
      <c r="E60" s="1665"/>
      <c r="F60" s="1665"/>
      <c r="G60" s="1665"/>
      <c r="H60" s="1665"/>
      <c r="I60" s="1665"/>
      <c r="J60" s="1665"/>
      <c r="K60" s="1665"/>
      <c r="L60" s="1346"/>
      <c r="M60" s="1346"/>
      <c r="N60" s="1347"/>
      <c r="O60" s="1149"/>
      <c r="P60" s="1150"/>
      <c r="Q60" s="132"/>
      <c r="R60" s="601"/>
      <c r="S60" s="601"/>
      <c r="T60" s="601"/>
      <c r="U60" s="601"/>
      <c r="V60" s="601"/>
    </row>
    <row r="61" spans="1:22" ht="13.5" customHeight="1" x14ac:dyDescent="0.2">
      <c r="A61" s="133"/>
      <c r="B61" s="155"/>
      <c r="C61" s="1348" t="s">
        <v>498</v>
      </c>
      <c r="D61" s="1348"/>
      <c r="E61" s="1348"/>
      <c r="F61" s="1348"/>
      <c r="G61" s="1659" t="s">
        <v>578</v>
      </c>
      <c r="H61" s="1659"/>
      <c r="I61" s="1659"/>
      <c r="J61" s="1349" t="s">
        <v>418</v>
      </c>
      <c r="K61" s="147"/>
      <c r="L61" s="147"/>
      <c r="M61" s="147"/>
      <c r="N61" s="1087"/>
      <c r="O61" s="1145"/>
      <c r="P61" s="1146"/>
    </row>
    <row r="62" spans="1:22" ht="13.5" customHeight="1" x14ac:dyDescent="0.2">
      <c r="A62" s="131"/>
      <c r="B62" s="133"/>
      <c r="C62" s="133"/>
      <c r="D62" s="133"/>
      <c r="E62" s="133"/>
      <c r="F62" s="133"/>
      <c r="G62" s="133"/>
      <c r="H62" s="133"/>
      <c r="I62" s="133"/>
      <c r="J62" s="133"/>
      <c r="K62" s="133"/>
      <c r="L62" s="1629">
        <v>42826</v>
      </c>
      <c r="M62" s="1629"/>
      <c r="N62" s="1629"/>
      <c r="O62" s="258">
        <v>17</v>
      </c>
      <c r="P62" s="1151"/>
    </row>
  </sheetData>
  <mergeCells count="48">
    <mergeCell ref="B1:E1"/>
    <mergeCell ref="B2:D2"/>
    <mergeCell ref="G2:M2"/>
    <mergeCell ref="C4:N4"/>
    <mergeCell ref="C5:D6"/>
    <mergeCell ref="E6:F6"/>
    <mergeCell ref="G6:H6"/>
    <mergeCell ref="I6:J6"/>
    <mergeCell ref="K6:L6"/>
    <mergeCell ref="M6:N6"/>
    <mergeCell ref="G7:H7"/>
    <mergeCell ref="I7:J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M11:N11"/>
    <mergeCell ref="C12:D12"/>
    <mergeCell ref="E12:F12"/>
    <mergeCell ref="G12:H12"/>
    <mergeCell ref="I12:J12"/>
    <mergeCell ref="K12:L12"/>
    <mergeCell ref="M12:N12"/>
    <mergeCell ref="C11:D11"/>
    <mergeCell ref="E11:F11"/>
    <mergeCell ref="G11:H11"/>
    <mergeCell ref="I11:J11"/>
    <mergeCell ref="K11:L11"/>
    <mergeCell ref="G61:I61"/>
    <mergeCell ref="L62:N62"/>
    <mergeCell ref="C14:N14"/>
    <mergeCell ref="C15:D16"/>
    <mergeCell ref="G16:J16"/>
    <mergeCell ref="K16:N16"/>
    <mergeCell ref="C18:D18"/>
    <mergeCell ref="C60:K60"/>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x14ac:dyDescent="0.2">
      <c r="A1" s="406"/>
      <c r="B1" s="410"/>
      <c r="C1" s="410"/>
      <c r="D1" s="410"/>
      <c r="E1" s="410"/>
      <c r="F1" s="407"/>
      <c r="G1" s="407"/>
      <c r="H1" s="407"/>
      <c r="I1" s="407"/>
      <c r="J1" s="407"/>
      <c r="K1" s="407"/>
      <c r="L1" s="1571" t="s">
        <v>333</v>
      </c>
      <c r="M1" s="1571"/>
      <c r="N1" s="406"/>
    </row>
    <row r="2" spans="1:41" ht="6" customHeight="1" x14ac:dyDescent="0.2">
      <c r="A2" s="406"/>
      <c r="B2" s="1676"/>
      <c r="C2" s="1677"/>
      <c r="D2" s="1677"/>
      <c r="E2" s="525"/>
      <c r="F2" s="525"/>
      <c r="G2" s="525"/>
      <c r="H2" s="525"/>
      <c r="I2" s="525"/>
      <c r="J2" s="525"/>
      <c r="K2" s="525"/>
      <c r="L2" s="457"/>
      <c r="M2" s="416"/>
      <c r="N2" s="406"/>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6"/>
      <c r="B3" s="469"/>
      <c r="C3" s="416"/>
      <c r="D3" s="416"/>
      <c r="E3" s="416"/>
      <c r="F3" s="416"/>
      <c r="G3" s="416"/>
      <c r="H3" s="416"/>
      <c r="I3" s="416"/>
      <c r="J3" s="416"/>
      <c r="K3" s="416"/>
      <c r="L3" s="578" t="s">
        <v>73</v>
      </c>
      <c r="M3" s="416"/>
      <c r="N3" s="406"/>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0" customFormat="1" ht="13.5" customHeight="1" thickBot="1" x14ac:dyDescent="0.25">
      <c r="A4" s="418"/>
      <c r="B4" s="572"/>
      <c r="C4" s="1678" t="s">
        <v>132</v>
      </c>
      <c r="D4" s="1679"/>
      <c r="E4" s="1679"/>
      <c r="F4" s="1679"/>
      <c r="G4" s="1679"/>
      <c r="H4" s="1679"/>
      <c r="I4" s="1679"/>
      <c r="J4" s="1679"/>
      <c r="K4" s="1679"/>
      <c r="L4" s="1680"/>
      <c r="M4" s="416"/>
      <c r="N4" s="418"/>
      <c r="O4" s="636"/>
      <c r="P4" s="636"/>
      <c r="Q4" s="636"/>
      <c r="R4" s="636"/>
      <c r="S4" s="636"/>
      <c r="T4" s="636"/>
      <c r="U4" s="636"/>
      <c r="V4" s="636"/>
      <c r="W4" s="636"/>
      <c r="X4" s="636"/>
      <c r="Y4" s="636"/>
      <c r="Z4" s="636"/>
      <c r="AA4" s="636"/>
      <c r="AB4" s="636"/>
      <c r="AC4" s="636"/>
      <c r="AD4" s="747"/>
      <c r="AE4" s="747"/>
      <c r="AF4" s="747"/>
      <c r="AG4" s="747"/>
      <c r="AH4" s="747"/>
      <c r="AI4" s="747"/>
      <c r="AJ4" s="747"/>
      <c r="AK4" s="747"/>
      <c r="AL4" s="747"/>
      <c r="AM4" s="747"/>
      <c r="AN4" s="747"/>
      <c r="AO4" s="747"/>
    </row>
    <row r="5" spans="1:41" s="753" customFormat="1" x14ac:dyDescent="0.2">
      <c r="B5" s="754"/>
      <c r="C5" s="1681" t="s">
        <v>133</v>
      </c>
      <c r="D5" s="1681"/>
      <c r="E5" s="582"/>
      <c r="F5" s="508"/>
      <c r="G5" s="508"/>
      <c r="H5" s="508"/>
      <c r="I5" s="508"/>
      <c r="J5" s="508"/>
      <c r="K5" s="508"/>
      <c r="L5" s="458"/>
      <c r="M5" s="458"/>
      <c r="N5" s="757"/>
      <c r="O5" s="755"/>
      <c r="P5" s="755"/>
      <c r="Q5" s="755"/>
      <c r="R5" s="755"/>
      <c r="S5" s="755"/>
      <c r="T5" s="755"/>
      <c r="U5" s="755"/>
      <c r="V5" s="755"/>
      <c r="W5" s="755"/>
      <c r="X5" s="755"/>
      <c r="Y5" s="755"/>
      <c r="Z5" s="755"/>
      <c r="AA5" s="755"/>
      <c r="AB5" s="755"/>
      <c r="AC5" s="755"/>
      <c r="AD5" s="756"/>
      <c r="AE5" s="756"/>
      <c r="AF5" s="756"/>
      <c r="AG5" s="756"/>
      <c r="AH5" s="756"/>
      <c r="AI5" s="756"/>
      <c r="AJ5" s="756"/>
      <c r="AK5" s="756"/>
      <c r="AL5" s="756"/>
      <c r="AM5" s="756"/>
      <c r="AO5" s="756"/>
    </row>
    <row r="6" spans="1:41" ht="13.5" customHeight="1" x14ac:dyDescent="0.2">
      <c r="A6" s="406"/>
      <c r="B6" s="469"/>
      <c r="C6" s="1681"/>
      <c r="D6" s="1681"/>
      <c r="E6" s="1685">
        <v>2016</v>
      </c>
      <c r="F6" s="1685"/>
      <c r="G6" s="1686"/>
      <c r="H6" s="1684">
        <v>2017</v>
      </c>
      <c r="I6" s="1684"/>
      <c r="J6" s="1684"/>
      <c r="K6" s="1682" t="str">
        <f xml:space="preserve"> CONCATENATE("valor médio de ",J7,H6)</f>
        <v>valor médio de mar.2017</v>
      </c>
      <c r="L6" s="508"/>
      <c r="M6" s="458"/>
      <c r="N6" s="577"/>
      <c r="O6" s="468"/>
      <c r="P6" s="468"/>
      <c r="Q6" s="468"/>
      <c r="R6" s="468"/>
      <c r="S6" s="468"/>
      <c r="T6" s="468"/>
      <c r="U6" s="468"/>
      <c r="V6" s="468"/>
      <c r="W6" s="468"/>
      <c r="X6" s="468"/>
      <c r="Y6" s="468"/>
      <c r="Z6" s="468"/>
      <c r="AA6" s="468"/>
      <c r="AB6" s="468"/>
      <c r="AC6" s="468"/>
      <c r="AD6" s="748"/>
      <c r="AE6" s="760" t="s">
        <v>346</v>
      </c>
      <c r="AF6" s="760"/>
      <c r="AG6" s="760" t="s">
        <v>347</v>
      </c>
      <c r="AH6" s="760"/>
      <c r="AI6" s="748"/>
      <c r="AJ6" s="748"/>
      <c r="AK6" s="748"/>
      <c r="AL6" s="748"/>
      <c r="AM6" s="748"/>
      <c r="AN6" s="761" t="str">
        <f>VLOOKUP(AI8,AJ8:AK9,2,FALSE)</f>
        <v>família</v>
      </c>
      <c r="AO6" s="760"/>
    </row>
    <row r="7" spans="1:41" ht="14.25" customHeight="1" x14ac:dyDescent="0.2">
      <c r="A7" s="406"/>
      <c r="B7" s="469"/>
      <c r="C7" s="446"/>
      <c r="D7" s="446"/>
      <c r="E7" s="1084" t="s">
        <v>96</v>
      </c>
      <c r="F7" s="1084" t="s">
        <v>95</v>
      </c>
      <c r="G7" s="1084" t="s">
        <v>94</v>
      </c>
      <c r="H7" s="1084" t="s">
        <v>93</v>
      </c>
      <c r="I7" s="1084" t="s">
        <v>104</v>
      </c>
      <c r="J7" s="1084" t="s">
        <v>103</v>
      </c>
      <c r="K7" s="1683" t="e">
        <f xml:space="preserve"> CONCATENATE("valor médio de ",#REF!,#REF!)</f>
        <v>#REF!</v>
      </c>
      <c r="L7" s="458"/>
      <c r="M7" s="506"/>
      <c r="N7" s="577"/>
      <c r="O7" s="468"/>
      <c r="P7" s="468"/>
      <c r="Q7" s="468"/>
      <c r="R7" s="468"/>
      <c r="S7" s="468"/>
      <c r="T7" s="468"/>
      <c r="U7" s="468"/>
      <c r="V7" s="468"/>
      <c r="W7" s="468"/>
      <c r="X7" s="468"/>
      <c r="Y7" s="468"/>
      <c r="Z7" s="468"/>
      <c r="AA7" s="468"/>
      <c r="AB7" s="468"/>
      <c r="AC7" s="468"/>
      <c r="AD7" s="748"/>
      <c r="AE7" s="749" t="s">
        <v>348</v>
      </c>
      <c r="AF7" s="748" t="s">
        <v>68</v>
      </c>
      <c r="AG7" s="749" t="s">
        <v>348</v>
      </c>
      <c r="AH7" s="748" t="s">
        <v>68</v>
      </c>
      <c r="AI7" s="750"/>
      <c r="AJ7" s="748"/>
      <c r="AK7" s="748"/>
      <c r="AL7" s="748"/>
      <c r="AM7" s="748"/>
      <c r="AN7" s="749" t="s">
        <v>348</v>
      </c>
      <c r="AO7" s="748" t="s">
        <v>68</v>
      </c>
    </row>
    <row r="8" spans="1:41" s="688" customFormat="1" x14ac:dyDescent="0.2">
      <c r="A8" s="684"/>
      <c r="B8" s="685"/>
      <c r="C8" s="686" t="s">
        <v>68</v>
      </c>
      <c r="D8" s="687"/>
      <c r="E8" s="382">
        <v>96140</v>
      </c>
      <c r="F8" s="382">
        <v>96225</v>
      </c>
      <c r="G8" s="382">
        <v>96906</v>
      </c>
      <c r="H8" s="382">
        <v>95935</v>
      </c>
      <c r="I8" s="382">
        <v>96023</v>
      </c>
      <c r="J8" s="382">
        <v>95482</v>
      </c>
      <c r="K8" s="762">
        <v>256.70999999999998</v>
      </c>
      <c r="L8" s="689"/>
      <c r="M8" s="690"/>
      <c r="N8" s="684"/>
      <c r="O8" s="797"/>
      <c r="P8" s="796"/>
      <c r="Q8" s="797"/>
      <c r="R8" s="797"/>
      <c r="S8" s="691"/>
      <c r="T8" s="691"/>
      <c r="U8" s="691"/>
      <c r="V8" s="691"/>
      <c r="W8" s="691"/>
      <c r="X8" s="691"/>
      <c r="Y8" s="691"/>
      <c r="Z8" s="691"/>
      <c r="AA8" s="691"/>
      <c r="AB8" s="691"/>
      <c r="AC8" s="691"/>
      <c r="AD8" s="747" t="str">
        <f>+C9</f>
        <v>Aveiro</v>
      </c>
      <c r="AE8" s="751">
        <f>+K9</f>
        <v>255.85855810180499</v>
      </c>
      <c r="AF8" s="751">
        <f>+$K$8</f>
        <v>256.70999999999998</v>
      </c>
      <c r="AG8" s="751">
        <f>+K46</f>
        <v>120.77719222669</v>
      </c>
      <c r="AH8" s="751">
        <f t="shared" ref="AH8:AH27" si="0">+$K$45</f>
        <v>113.093782222653</v>
      </c>
      <c r="AI8" s="747">
        <v>1</v>
      </c>
      <c r="AJ8" s="747">
        <v>1</v>
      </c>
      <c r="AK8" s="747" t="s">
        <v>346</v>
      </c>
      <c r="AL8" s="747"/>
      <c r="AM8" s="747" t="str">
        <f>+AD8</f>
        <v>Aveiro</v>
      </c>
      <c r="AN8" s="752">
        <f>INDEX($AD$7:$AH$27,MATCH($AM8,$AD$7:$AD$27,0),MATCH(AN$7,$AD$7:$AH$7,0)+2*($AI$8-1))</f>
        <v>255.85855810180499</v>
      </c>
      <c r="AO8" s="752">
        <f>INDEX($AD$7:$AH$27,MATCH($AM8,$AD$7:$AD$27,0),MATCH(AO$7,$AD$7:$AH$7,0)+2*($AI$8-1))</f>
        <v>256.70999999999998</v>
      </c>
    </row>
    <row r="9" spans="1:41" x14ac:dyDescent="0.2">
      <c r="A9" s="406"/>
      <c r="B9" s="469"/>
      <c r="C9" s="95" t="s">
        <v>62</v>
      </c>
      <c r="D9" s="414"/>
      <c r="E9" s="334">
        <v>5185</v>
      </c>
      <c r="F9" s="334">
        <v>5132</v>
      </c>
      <c r="G9" s="334">
        <v>5122</v>
      </c>
      <c r="H9" s="334">
        <v>5054</v>
      </c>
      <c r="I9" s="334">
        <v>5073</v>
      </c>
      <c r="J9" s="334">
        <v>4931</v>
      </c>
      <c r="K9" s="763">
        <v>255.85855810180499</v>
      </c>
      <c r="L9" s="458"/>
      <c r="M9" s="506"/>
      <c r="N9" s="406"/>
      <c r="O9" s="468"/>
      <c r="P9" s="468"/>
      <c r="Q9" s="468"/>
      <c r="R9" s="468"/>
      <c r="S9" s="468"/>
      <c r="T9" s="468"/>
      <c r="U9" s="468"/>
      <c r="V9" s="468"/>
      <c r="W9" s="468"/>
      <c r="X9" s="468"/>
      <c r="Y9" s="468"/>
      <c r="Z9" s="468"/>
      <c r="AA9" s="468"/>
      <c r="AB9" s="468"/>
      <c r="AC9" s="468"/>
      <c r="AD9" s="747" t="str">
        <f t="shared" ref="AD9:AD26" si="1">+C10</f>
        <v>Beja</v>
      </c>
      <c r="AE9" s="751">
        <f t="shared" ref="AE9:AE26" si="2">+K10</f>
        <v>318.569448725548</v>
      </c>
      <c r="AF9" s="751">
        <f t="shared" ref="AF9:AF27" si="3">+$K$8</f>
        <v>256.70999999999998</v>
      </c>
      <c r="AG9" s="751">
        <f t="shared" ref="AG9:AG26" si="4">+K47</f>
        <v>111.63827586206899</v>
      </c>
      <c r="AH9" s="751">
        <f t="shared" si="0"/>
        <v>113.093782222653</v>
      </c>
      <c r="AI9" s="748"/>
      <c r="AJ9" s="748">
        <v>2</v>
      </c>
      <c r="AK9" s="748" t="s">
        <v>347</v>
      </c>
      <c r="AL9" s="748"/>
      <c r="AM9" s="747" t="str">
        <f t="shared" ref="AM9:AM27" si="5">+AD9</f>
        <v>Beja</v>
      </c>
      <c r="AN9" s="752">
        <f t="shared" ref="AN9:AO27" si="6">INDEX($AD$7:$AH$27,MATCH($AM9,$AD$7:$AD$27,0),MATCH(AN$7,$AD$7:$AH$7,0)+2*($AI$8-1))</f>
        <v>318.569448725548</v>
      </c>
      <c r="AO9" s="752">
        <f t="shared" si="6"/>
        <v>256.70999999999998</v>
      </c>
    </row>
    <row r="10" spans="1:41" x14ac:dyDescent="0.2">
      <c r="A10" s="406"/>
      <c r="B10" s="469"/>
      <c r="C10" s="95" t="s">
        <v>55</v>
      </c>
      <c r="D10" s="414"/>
      <c r="E10" s="334">
        <v>1717</v>
      </c>
      <c r="F10" s="334">
        <v>1715</v>
      </c>
      <c r="G10" s="334">
        <v>1745</v>
      </c>
      <c r="H10" s="334">
        <v>1750</v>
      </c>
      <c r="I10" s="334">
        <v>1700</v>
      </c>
      <c r="J10" s="334">
        <v>1689</v>
      </c>
      <c r="K10" s="763">
        <v>318.569448725548</v>
      </c>
      <c r="L10" s="458"/>
      <c r="M10" s="506"/>
      <c r="N10" s="406"/>
      <c r="O10" s="468"/>
      <c r="P10" s="468"/>
      <c r="Q10" s="468"/>
      <c r="R10" s="468"/>
      <c r="S10" s="468"/>
      <c r="T10" s="468"/>
      <c r="U10" s="468"/>
      <c r="V10" s="468"/>
      <c r="W10" s="468"/>
      <c r="X10" s="468"/>
      <c r="Y10" s="468"/>
      <c r="Z10" s="468"/>
      <c r="AA10" s="468"/>
      <c r="AB10" s="468"/>
      <c r="AC10" s="468"/>
      <c r="AD10" s="747" t="str">
        <f t="shared" si="1"/>
        <v>Braga</v>
      </c>
      <c r="AE10" s="751">
        <f t="shared" si="2"/>
        <v>245.249347607896</v>
      </c>
      <c r="AF10" s="751">
        <f t="shared" si="3"/>
        <v>256.70999999999998</v>
      </c>
      <c r="AG10" s="751">
        <f t="shared" si="4"/>
        <v>118.578178582983</v>
      </c>
      <c r="AH10" s="751">
        <f t="shared" si="0"/>
        <v>113.093782222653</v>
      </c>
      <c r="AI10" s="748"/>
      <c r="AJ10" s="748"/>
      <c r="AK10" s="748"/>
      <c r="AL10" s="748"/>
      <c r="AM10" s="747" t="str">
        <f t="shared" si="5"/>
        <v>Braga</v>
      </c>
      <c r="AN10" s="752">
        <f t="shared" si="6"/>
        <v>245.249347607896</v>
      </c>
      <c r="AO10" s="752">
        <f t="shared" si="6"/>
        <v>256.70999999999998</v>
      </c>
    </row>
    <row r="11" spans="1:41" x14ac:dyDescent="0.2">
      <c r="A11" s="406"/>
      <c r="B11" s="469"/>
      <c r="C11" s="95" t="s">
        <v>64</v>
      </c>
      <c r="D11" s="414"/>
      <c r="E11" s="334">
        <v>3044</v>
      </c>
      <c r="F11" s="334">
        <v>3060</v>
      </c>
      <c r="G11" s="334">
        <v>3059</v>
      </c>
      <c r="H11" s="334">
        <v>2946</v>
      </c>
      <c r="I11" s="334">
        <v>2977</v>
      </c>
      <c r="J11" s="334">
        <v>2994</v>
      </c>
      <c r="K11" s="763">
        <v>245.249347607896</v>
      </c>
      <c r="L11" s="458"/>
      <c r="M11" s="506"/>
      <c r="N11" s="406"/>
      <c r="O11" s="468"/>
      <c r="P11" s="468"/>
      <c r="Q11" s="468"/>
      <c r="R11" s="468"/>
      <c r="S11" s="468"/>
      <c r="T11" s="468"/>
      <c r="U11" s="468"/>
      <c r="V11" s="468"/>
      <c r="W11" s="468"/>
      <c r="X11" s="468"/>
      <c r="Y11" s="468"/>
      <c r="Z11" s="468"/>
      <c r="AA11" s="468"/>
      <c r="AB11" s="468"/>
      <c r="AC11" s="468"/>
      <c r="AD11" s="747" t="str">
        <f t="shared" si="1"/>
        <v>Bragança</v>
      </c>
      <c r="AE11" s="751">
        <f t="shared" si="2"/>
        <v>270.48550997782701</v>
      </c>
      <c r="AF11" s="751">
        <f t="shared" si="3"/>
        <v>256.70999999999998</v>
      </c>
      <c r="AG11" s="751">
        <f t="shared" si="4"/>
        <v>117.52308766859301</v>
      </c>
      <c r="AH11" s="751">
        <f t="shared" si="0"/>
        <v>113.093782222653</v>
      </c>
      <c r="AI11" s="748"/>
      <c r="AJ11" s="748"/>
      <c r="AK11" s="748"/>
      <c r="AL11" s="748"/>
      <c r="AM11" s="747" t="str">
        <f t="shared" si="5"/>
        <v>Bragança</v>
      </c>
      <c r="AN11" s="752">
        <f t="shared" si="6"/>
        <v>270.48550997782701</v>
      </c>
      <c r="AO11" s="752">
        <f t="shared" si="6"/>
        <v>256.70999999999998</v>
      </c>
    </row>
    <row r="12" spans="1:41" x14ac:dyDescent="0.2">
      <c r="A12" s="406"/>
      <c r="B12" s="469"/>
      <c r="C12" s="95" t="s">
        <v>66</v>
      </c>
      <c r="D12" s="414"/>
      <c r="E12" s="334">
        <v>890</v>
      </c>
      <c r="F12" s="334">
        <v>892</v>
      </c>
      <c r="G12" s="334">
        <v>909</v>
      </c>
      <c r="H12" s="334">
        <v>924</v>
      </c>
      <c r="I12" s="334">
        <v>917</v>
      </c>
      <c r="J12" s="334">
        <v>902</v>
      </c>
      <c r="K12" s="763">
        <v>270.48550997782701</v>
      </c>
      <c r="L12" s="458"/>
      <c r="M12" s="506"/>
      <c r="N12" s="406"/>
      <c r="AD12" s="747" t="str">
        <f t="shared" si="1"/>
        <v>Castelo Branco</v>
      </c>
      <c r="AE12" s="751">
        <f t="shared" si="2"/>
        <v>250.296573556797</v>
      </c>
      <c r="AF12" s="751">
        <f t="shared" si="3"/>
        <v>256.70999999999998</v>
      </c>
      <c r="AG12" s="751">
        <f t="shared" si="4"/>
        <v>112.602005026529</v>
      </c>
      <c r="AH12" s="751">
        <f t="shared" si="0"/>
        <v>113.093782222653</v>
      </c>
      <c r="AI12" s="750"/>
      <c r="AJ12" s="750"/>
      <c r="AK12" s="750"/>
      <c r="AL12" s="750"/>
      <c r="AM12" s="747" t="str">
        <f t="shared" si="5"/>
        <v>Castelo Branco</v>
      </c>
      <c r="AN12" s="752">
        <f t="shared" si="6"/>
        <v>250.296573556797</v>
      </c>
      <c r="AO12" s="752">
        <f t="shared" si="6"/>
        <v>256.70999999999998</v>
      </c>
    </row>
    <row r="13" spans="1:41" x14ac:dyDescent="0.2">
      <c r="A13" s="406"/>
      <c r="B13" s="469"/>
      <c r="C13" s="95" t="s">
        <v>75</v>
      </c>
      <c r="D13" s="414"/>
      <c r="E13" s="334">
        <v>1568</v>
      </c>
      <c r="F13" s="334">
        <v>1590</v>
      </c>
      <c r="G13" s="334">
        <v>1607</v>
      </c>
      <c r="H13" s="334">
        <v>1583</v>
      </c>
      <c r="I13" s="334">
        <v>1599</v>
      </c>
      <c r="J13" s="334">
        <v>1612</v>
      </c>
      <c r="K13" s="763">
        <v>250.296573556797</v>
      </c>
      <c r="L13" s="458"/>
      <c r="M13" s="506"/>
      <c r="N13" s="406"/>
      <c r="AD13" s="747" t="str">
        <f t="shared" si="1"/>
        <v>Coimbra</v>
      </c>
      <c r="AE13" s="751">
        <f t="shared" si="2"/>
        <v>227.04441697105901</v>
      </c>
      <c r="AF13" s="751">
        <f t="shared" si="3"/>
        <v>256.70999999999998</v>
      </c>
      <c r="AG13" s="751">
        <f t="shared" si="4"/>
        <v>123.725475424897</v>
      </c>
      <c r="AH13" s="751">
        <f t="shared" si="0"/>
        <v>113.093782222653</v>
      </c>
      <c r="AI13" s="750"/>
      <c r="AJ13" s="750"/>
      <c r="AK13" s="750"/>
      <c r="AL13" s="750"/>
      <c r="AM13" s="747" t="str">
        <f t="shared" si="5"/>
        <v>Coimbra</v>
      </c>
      <c r="AN13" s="752">
        <f t="shared" si="6"/>
        <v>227.04441697105901</v>
      </c>
      <c r="AO13" s="752">
        <f t="shared" si="6"/>
        <v>256.70999999999998</v>
      </c>
    </row>
    <row r="14" spans="1:41" x14ac:dyDescent="0.2">
      <c r="A14" s="406"/>
      <c r="B14" s="469"/>
      <c r="C14" s="95" t="s">
        <v>61</v>
      </c>
      <c r="D14" s="414"/>
      <c r="E14" s="334">
        <v>3586</v>
      </c>
      <c r="F14" s="334">
        <v>3538</v>
      </c>
      <c r="G14" s="334">
        <v>3572</v>
      </c>
      <c r="H14" s="334">
        <v>3530</v>
      </c>
      <c r="I14" s="334">
        <v>3577</v>
      </c>
      <c r="J14" s="334">
        <v>3562</v>
      </c>
      <c r="K14" s="763">
        <v>227.04441697105901</v>
      </c>
      <c r="L14" s="458"/>
      <c r="M14" s="506"/>
      <c r="N14" s="406"/>
      <c r="AD14" s="747" t="str">
        <f t="shared" si="1"/>
        <v>Évora</v>
      </c>
      <c r="AE14" s="751">
        <f t="shared" si="2"/>
        <v>272.641626069783</v>
      </c>
      <c r="AF14" s="751">
        <f t="shared" si="3"/>
        <v>256.70999999999998</v>
      </c>
      <c r="AG14" s="751">
        <f t="shared" si="4"/>
        <v>108.84168988173499</v>
      </c>
      <c r="AH14" s="751">
        <f t="shared" si="0"/>
        <v>113.093782222653</v>
      </c>
      <c r="AI14" s="750"/>
      <c r="AJ14" s="750"/>
      <c r="AK14" s="750"/>
      <c r="AL14" s="750"/>
      <c r="AM14" s="747" t="str">
        <f t="shared" si="5"/>
        <v>Évora</v>
      </c>
      <c r="AN14" s="752">
        <f t="shared" si="6"/>
        <v>272.641626069783</v>
      </c>
      <c r="AO14" s="752">
        <f t="shared" si="6"/>
        <v>256.70999999999998</v>
      </c>
    </row>
    <row r="15" spans="1:41" x14ac:dyDescent="0.2">
      <c r="A15" s="406"/>
      <c r="B15" s="469"/>
      <c r="C15" s="95" t="s">
        <v>56</v>
      </c>
      <c r="D15" s="414"/>
      <c r="E15" s="334">
        <v>1500</v>
      </c>
      <c r="F15" s="334">
        <v>1500</v>
      </c>
      <c r="G15" s="334">
        <v>1540</v>
      </c>
      <c r="H15" s="334">
        <v>1532</v>
      </c>
      <c r="I15" s="334">
        <v>1516</v>
      </c>
      <c r="J15" s="334">
        <v>1520</v>
      </c>
      <c r="K15" s="763">
        <v>272.641626069783</v>
      </c>
      <c r="L15" s="458"/>
      <c r="M15" s="506"/>
      <c r="N15" s="406"/>
      <c r="AD15" s="747" t="str">
        <f t="shared" si="1"/>
        <v>Faro</v>
      </c>
      <c r="AE15" s="751">
        <f t="shared" si="2"/>
        <v>252.627733333333</v>
      </c>
      <c r="AF15" s="751">
        <f t="shared" si="3"/>
        <v>256.70999999999998</v>
      </c>
      <c r="AG15" s="751">
        <f t="shared" si="4"/>
        <v>119.743334953816</v>
      </c>
      <c r="AH15" s="751">
        <f t="shared" si="0"/>
        <v>113.093782222653</v>
      </c>
      <c r="AI15" s="750"/>
      <c r="AJ15" s="750"/>
      <c r="AK15" s="750"/>
      <c r="AL15" s="750"/>
      <c r="AM15" s="747" t="str">
        <f t="shared" si="5"/>
        <v>Faro</v>
      </c>
      <c r="AN15" s="752">
        <f t="shared" si="6"/>
        <v>252.627733333333</v>
      </c>
      <c r="AO15" s="752">
        <f t="shared" si="6"/>
        <v>256.70999999999998</v>
      </c>
    </row>
    <row r="16" spans="1:41" x14ac:dyDescent="0.2">
      <c r="A16" s="406"/>
      <c r="B16" s="469"/>
      <c r="C16" s="95" t="s">
        <v>74</v>
      </c>
      <c r="D16" s="414"/>
      <c r="E16" s="334">
        <v>2832</v>
      </c>
      <c r="F16" s="334">
        <v>2861</v>
      </c>
      <c r="G16" s="334">
        <v>2816</v>
      </c>
      <c r="H16" s="334">
        <v>2820</v>
      </c>
      <c r="I16" s="334">
        <v>2867</v>
      </c>
      <c r="J16" s="334">
        <v>2926</v>
      </c>
      <c r="K16" s="763">
        <v>252.627733333333</v>
      </c>
      <c r="L16" s="458"/>
      <c r="M16" s="506"/>
      <c r="N16" s="406"/>
      <c r="AD16" s="747" t="str">
        <f t="shared" si="1"/>
        <v>Guarda</v>
      </c>
      <c r="AE16" s="751">
        <f t="shared" si="2"/>
        <v>257.85685692541898</v>
      </c>
      <c r="AF16" s="751">
        <f t="shared" si="3"/>
        <v>256.70999999999998</v>
      </c>
      <c r="AG16" s="751">
        <f t="shared" si="4"/>
        <v>109.545396055609</v>
      </c>
      <c r="AH16" s="751">
        <f t="shared" si="0"/>
        <v>113.093782222653</v>
      </c>
      <c r="AI16" s="750"/>
      <c r="AJ16" s="750"/>
      <c r="AK16" s="750"/>
      <c r="AL16" s="750"/>
      <c r="AM16" s="747" t="str">
        <f t="shared" si="5"/>
        <v>Guarda</v>
      </c>
      <c r="AN16" s="752">
        <f t="shared" si="6"/>
        <v>257.85685692541898</v>
      </c>
      <c r="AO16" s="752">
        <f t="shared" si="6"/>
        <v>256.70999999999998</v>
      </c>
    </row>
    <row r="17" spans="1:41" x14ac:dyDescent="0.2">
      <c r="A17" s="406"/>
      <c r="B17" s="469"/>
      <c r="C17" s="95" t="s">
        <v>76</v>
      </c>
      <c r="D17" s="414"/>
      <c r="E17" s="334">
        <v>1348</v>
      </c>
      <c r="F17" s="334">
        <v>1354</v>
      </c>
      <c r="G17" s="334">
        <v>1373</v>
      </c>
      <c r="H17" s="334">
        <v>1358</v>
      </c>
      <c r="I17" s="334">
        <v>1326</v>
      </c>
      <c r="J17" s="334">
        <v>1316</v>
      </c>
      <c r="K17" s="763">
        <v>257.85685692541898</v>
      </c>
      <c r="L17" s="458"/>
      <c r="M17" s="506"/>
      <c r="N17" s="406"/>
      <c r="AD17" s="747" t="str">
        <f t="shared" si="1"/>
        <v>Leiria</v>
      </c>
      <c r="AE17" s="751">
        <f t="shared" si="2"/>
        <v>244.883074611918</v>
      </c>
      <c r="AF17" s="751">
        <f t="shared" si="3"/>
        <v>256.70999999999998</v>
      </c>
      <c r="AG17" s="751">
        <f t="shared" si="4"/>
        <v>119.130694275274</v>
      </c>
      <c r="AH17" s="751">
        <f t="shared" si="0"/>
        <v>113.093782222653</v>
      </c>
      <c r="AI17" s="750"/>
      <c r="AJ17" s="750"/>
      <c r="AK17" s="750"/>
      <c r="AL17" s="750"/>
      <c r="AM17" s="747" t="str">
        <f t="shared" si="5"/>
        <v>Leiria</v>
      </c>
      <c r="AN17" s="752">
        <f t="shared" si="6"/>
        <v>244.883074611918</v>
      </c>
      <c r="AO17" s="752">
        <f t="shared" si="6"/>
        <v>256.70999999999998</v>
      </c>
    </row>
    <row r="18" spans="1:41" x14ac:dyDescent="0.2">
      <c r="A18" s="406"/>
      <c r="B18" s="469"/>
      <c r="C18" s="95" t="s">
        <v>60</v>
      </c>
      <c r="D18" s="414"/>
      <c r="E18" s="334">
        <v>2005</v>
      </c>
      <c r="F18" s="334">
        <v>1989</v>
      </c>
      <c r="G18" s="334">
        <v>2013</v>
      </c>
      <c r="H18" s="334">
        <v>2030</v>
      </c>
      <c r="I18" s="334">
        <v>2014</v>
      </c>
      <c r="J18" s="334">
        <v>2000</v>
      </c>
      <c r="K18" s="763">
        <v>244.883074611918</v>
      </c>
      <c r="L18" s="458"/>
      <c r="M18" s="506"/>
      <c r="N18" s="406"/>
      <c r="AD18" s="747" t="str">
        <f t="shared" si="1"/>
        <v>Lisboa</v>
      </c>
      <c r="AE18" s="751">
        <f t="shared" si="2"/>
        <v>262.44488433826302</v>
      </c>
      <c r="AF18" s="751">
        <f t="shared" si="3"/>
        <v>256.70999999999998</v>
      </c>
      <c r="AG18" s="751">
        <f t="shared" si="4"/>
        <v>116.607777590564</v>
      </c>
      <c r="AH18" s="751">
        <f t="shared" si="0"/>
        <v>113.093782222653</v>
      </c>
      <c r="AI18" s="750"/>
      <c r="AJ18" s="750"/>
      <c r="AK18" s="750"/>
      <c r="AL18" s="750"/>
      <c r="AM18" s="747" t="str">
        <f t="shared" si="5"/>
        <v>Lisboa</v>
      </c>
      <c r="AN18" s="752">
        <f t="shared" si="6"/>
        <v>262.44488433826302</v>
      </c>
      <c r="AO18" s="752">
        <f t="shared" si="6"/>
        <v>256.70999999999998</v>
      </c>
    </row>
    <row r="19" spans="1:41" x14ac:dyDescent="0.2">
      <c r="A19" s="406"/>
      <c r="B19" s="469"/>
      <c r="C19" s="95" t="s">
        <v>59</v>
      </c>
      <c r="D19" s="414"/>
      <c r="E19" s="334">
        <v>16362</v>
      </c>
      <c r="F19" s="334">
        <v>16412</v>
      </c>
      <c r="G19" s="334">
        <v>16535</v>
      </c>
      <c r="H19" s="334">
        <v>16335</v>
      </c>
      <c r="I19" s="334">
        <v>16110</v>
      </c>
      <c r="J19" s="334">
        <v>15831</v>
      </c>
      <c r="K19" s="763">
        <v>262.44488433826302</v>
      </c>
      <c r="L19" s="458"/>
      <c r="M19" s="506"/>
      <c r="N19" s="406"/>
      <c r="AD19" s="747" t="str">
        <f t="shared" si="1"/>
        <v>Portalegre</v>
      </c>
      <c r="AE19" s="751">
        <f t="shared" si="2"/>
        <v>298.07798611111099</v>
      </c>
      <c r="AF19" s="751">
        <f t="shared" si="3"/>
        <v>256.70999999999998</v>
      </c>
      <c r="AG19" s="751">
        <f t="shared" si="4"/>
        <v>114.02274793388401</v>
      </c>
      <c r="AH19" s="751">
        <f t="shared" si="0"/>
        <v>113.093782222653</v>
      </c>
      <c r="AI19" s="750"/>
      <c r="AJ19" s="750"/>
      <c r="AK19" s="750"/>
      <c r="AL19" s="750"/>
      <c r="AM19" s="747" t="str">
        <f t="shared" si="5"/>
        <v>Portalegre</v>
      </c>
      <c r="AN19" s="752">
        <f t="shared" si="6"/>
        <v>298.07798611111099</v>
      </c>
      <c r="AO19" s="752">
        <f t="shared" si="6"/>
        <v>256.70999999999998</v>
      </c>
    </row>
    <row r="20" spans="1:41" x14ac:dyDescent="0.2">
      <c r="A20" s="406"/>
      <c r="B20" s="469"/>
      <c r="C20" s="95" t="s">
        <v>57</v>
      </c>
      <c r="D20" s="414"/>
      <c r="E20" s="334">
        <v>1281</v>
      </c>
      <c r="F20" s="334">
        <v>1319</v>
      </c>
      <c r="G20" s="334">
        <v>1348</v>
      </c>
      <c r="H20" s="334">
        <v>1331</v>
      </c>
      <c r="I20" s="334">
        <v>1300</v>
      </c>
      <c r="J20" s="334">
        <v>1296</v>
      </c>
      <c r="K20" s="763">
        <v>298.07798611111099</v>
      </c>
      <c r="L20" s="458"/>
      <c r="M20" s="506"/>
      <c r="N20" s="406"/>
      <c r="AD20" s="747" t="str">
        <f t="shared" si="1"/>
        <v>Porto</v>
      </c>
      <c r="AE20" s="751">
        <f t="shared" si="2"/>
        <v>249.59140726443201</v>
      </c>
      <c r="AF20" s="751">
        <f t="shared" si="3"/>
        <v>256.70999999999998</v>
      </c>
      <c r="AG20" s="751">
        <f t="shared" si="4"/>
        <v>114.283763176501</v>
      </c>
      <c r="AH20" s="751">
        <f t="shared" si="0"/>
        <v>113.093782222653</v>
      </c>
      <c r="AI20" s="750"/>
      <c r="AJ20" s="750"/>
      <c r="AK20" s="750"/>
      <c r="AL20" s="750"/>
      <c r="AM20" s="747" t="str">
        <f t="shared" si="5"/>
        <v>Porto</v>
      </c>
      <c r="AN20" s="752">
        <f t="shared" si="6"/>
        <v>249.59140726443201</v>
      </c>
      <c r="AO20" s="752">
        <f t="shared" si="6"/>
        <v>256.70999999999998</v>
      </c>
    </row>
    <row r="21" spans="1:41" x14ac:dyDescent="0.2">
      <c r="A21" s="406"/>
      <c r="B21" s="469"/>
      <c r="C21" s="95" t="s">
        <v>63</v>
      </c>
      <c r="D21" s="414"/>
      <c r="E21" s="334">
        <v>28447</v>
      </c>
      <c r="F21" s="334">
        <v>28485</v>
      </c>
      <c r="G21" s="334">
        <v>28628</v>
      </c>
      <c r="H21" s="334">
        <v>28156</v>
      </c>
      <c r="I21" s="334">
        <v>28351</v>
      </c>
      <c r="J21" s="334">
        <v>28526</v>
      </c>
      <c r="K21" s="763">
        <v>249.59140726443201</v>
      </c>
      <c r="L21" s="458"/>
      <c r="M21" s="506"/>
      <c r="N21" s="406"/>
      <c r="AD21" s="747" t="str">
        <f t="shared" si="1"/>
        <v>Santarém</v>
      </c>
      <c r="AE21" s="751">
        <f t="shared" si="2"/>
        <v>257.54731280881799</v>
      </c>
      <c r="AF21" s="751">
        <f t="shared" si="3"/>
        <v>256.70999999999998</v>
      </c>
      <c r="AG21" s="751">
        <f t="shared" si="4"/>
        <v>114.634914566063</v>
      </c>
      <c r="AH21" s="751">
        <f t="shared" si="0"/>
        <v>113.093782222653</v>
      </c>
      <c r="AI21" s="750"/>
      <c r="AJ21" s="750"/>
      <c r="AK21" s="750"/>
      <c r="AL21" s="750"/>
      <c r="AM21" s="747" t="str">
        <f t="shared" si="5"/>
        <v>Santarém</v>
      </c>
      <c r="AN21" s="752">
        <f t="shared" si="6"/>
        <v>257.54731280881799</v>
      </c>
      <c r="AO21" s="752">
        <f t="shared" si="6"/>
        <v>256.70999999999998</v>
      </c>
    </row>
    <row r="22" spans="1:41" x14ac:dyDescent="0.2">
      <c r="A22" s="406"/>
      <c r="B22" s="469"/>
      <c r="C22" s="95" t="s">
        <v>79</v>
      </c>
      <c r="D22" s="414"/>
      <c r="E22" s="334">
        <v>2535</v>
      </c>
      <c r="F22" s="334">
        <v>2582</v>
      </c>
      <c r="G22" s="334">
        <v>2605</v>
      </c>
      <c r="H22" s="334">
        <v>2607</v>
      </c>
      <c r="I22" s="334">
        <v>2621</v>
      </c>
      <c r="J22" s="334">
        <v>2632</v>
      </c>
      <c r="K22" s="763">
        <v>257.54731280881799</v>
      </c>
      <c r="L22" s="458"/>
      <c r="M22" s="506"/>
      <c r="N22" s="406"/>
      <c r="AD22" s="747" t="str">
        <f t="shared" si="1"/>
        <v>Setúbal</v>
      </c>
      <c r="AE22" s="751">
        <f t="shared" si="2"/>
        <v>270.63702972680198</v>
      </c>
      <c r="AF22" s="751">
        <f t="shared" si="3"/>
        <v>256.70999999999998</v>
      </c>
      <c r="AG22" s="751">
        <f t="shared" si="4"/>
        <v>121.08136334266599</v>
      </c>
      <c r="AH22" s="751">
        <f t="shared" si="0"/>
        <v>113.093782222653</v>
      </c>
      <c r="AI22" s="750"/>
      <c r="AJ22" s="750"/>
      <c r="AK22" s="750"/>
      <c r="AL22" s="750"/>
      <c r="AM22" s="747" t="str">
        <f t="shared" si="5"/>
        <v>Setúbal</v>
      </c>
      <c r="AN22" s="752">
        <f t="shared" si="6"/>
        <v>270.63702972680198</v>
      </c>
      <c r="AO22" s="752">
        <f t="shared" si="6"/>
        <v>256.70999999999998</v>
      </c>
    </row>
    <row r="23" spans="1:41" x14ac:dyDescent="0.2">
      <c r="A23" s="406"/>
      <c r="B23" s="469"/>
      <c r="C23" s="95" t="s">
        <v>58</v>
      </c>
      <c r="D23" s="414"/>
      <c r="E23" s="334">
        <v>8331</v>
      </c>
      <c r="F23" s="334">
        <v>8314</v>
      </c>
      <c r="G23" s="334">
        <v>8393</v>
      </c>
      <c r="H23" s="334">
        <v>8339</v>
      </c>
      <c r="I23" s="334">
        <v>8400</v>
      </c>
      <c r="J23" s="334">
        <v>8311</v>
      </c>
      <c r="K23" s="763">
        <v>270.63702972680198</v>
      </c>
      <c r="L23" s="458"/>
      <c r="M23" s="506"/>
      <c r="N23" s="406"/>
      <c r="AD23" s="747" t="str">
        <f t="shared" si="1"/>
        <v>Viana do Castelo</v>
      </c>
      <c r="AE23" s="751">
        <f t="shared" si="2"/>
        <v>218.922503924647</v>
      </c>
      <c r="AF23" s="751">
        <f t="shared" si="3"/>
        <v>256.70999999999998</v>
      </c>
      <c r="AG23" s="751">
        <f t="shared" si="4"/>
        <v>118.281284987277</v>
      </c>
      <c r="AH23" s="751">
        <f t="shared" si="0"/>
        <v>113.093782222653</v>
      </c>
      <c r="AI23" s="750"/>
      <c r="AJ23" s="750"/>
      <c r="AK23" s="750"/>
      <c r="AL23" s="750"/>
      <c r="AM23" s="747" t="str">
        <f t="shared" si="5"/>
        <v>Viana do Castelo</v>
      </c>
      <c r="AN23" s="752">
        <f t="shared" si="6"/>
        <v>218.922503924647</v>
      </c>
      <c r="AO23" s="752">
        <f t="shared" si="6"/>
        <v>256.70999999999998</v>
      </c>
    </row>
    <row r="24" spans="1:41" x14ac:dyDescent="0.2">
      <c r="A24" s="406"/>
      <c r="B24" s="469"/>
      <c r="C24" s="95" t="s">
        <v>65</v>
      </c>
      <c r="D24" s="414"/>
      <c r="E24" s="334">
        <v>1260</v>
      </c>
      <c r="F24" s="334">
        <v>1275</v>
      </c>
      <c r="G24" s="334">
        <v>1304</v>
      </c>
      <c r="H24" s="334">
        <v>1314</v>
      </c>
      <c r="I24" s="334">
        <v>1290</v>
      </c>
      <c r="J24" s="334">
        <v>1274</v>
      </c>
      <c r="K24" s="763">
        <v>218.922503924647</v>
      </c>
      <c r="L24" s="458"/>
      <c r="M24" s="506"/>
      <c r="N24" s="406"/>
      <c r="AD24" s="747" t="str">
        <f t="shared" si="1"/>
        <v>Vila Real</v>
      </c>
      <c r="AE24" s="751">
        <f t="shared" si="2"/>
        <v>238.672464285714</v>
      </c>
      <c r="AF24" s="751">
        <f t="shared" si="3"/>
        <v>256.70999999999998</v>
      </c>
      <c r="AG24" s="751">
        <f t="shared" si="4"/>
        <v>118.953880384478</v>
      </c>
      <c r="AH24" s="751">
        <f t="shared" si="0"/>
        <v>113.093782222653</v>
      </c>
      <c r="AI24" s="750"/>
      <c r="AJ24" s="750"/>
      <c r="AK24" s="750"/>
      <c r="AL24" s="750"/>
      <c r="AM24" s="747" t="str">
        <f t="shared" si="5"/>
        <v>Vila Real</v>
      </c>
      <c r="AN24" s="752">
        <f t="shared" si="6"/>
        <v>238.672464285714</v>
      </c>
      <c r="AO24" s="752">
        <f t="shared" si="6"/>
        <v>256.70999999999998</v>
      </c>
    </row>
    <row r="25" spans="1:41" x14ac:dyDescent="0.2">
      <c r="A25" s="406"/>
      <c r="B25" s="469"/>
      <c r="C25" s="95" t="s">
        <v>67</v>
      </c>
      <c r="D25" s="414"/>
      <c r="E25" s="334">
        <v>2694</v>
      </c>
      <c r="F25" s="334">
        <v>2707</v>
      </c>
      <c r="G25" s="334">
        <v>2754</v>
      </c>
      <c r="H25" s="334">
        <v>2775</v>
      </c>
      <c r="I25" s="334">
        <v>2786</v>
      </c>
      <c r="J25" s="334">
        <v>2800</v>
      </c>
      <c r="K25" s="763">
        <v>238.672464285714</v>
      </c>
      <c r="L25" s="458"/>
      <c r="M25" s="506"/>
      <c r="N25" s="406"/>
      <c r="AD25" s="747" t="str">
        <f t="shared" si="1"/>
        <v>Viseu</v>
      </c>
      <c r="AE25" s="751">
        <f t="shared" si="2"/>
        <v>247.47126093514299</v>
      </c>
      <c r="AF25" s="751">
        <f t="shared" si="3"/>
        <v>256.70999999999998</v>
      </c>
      <c r="AG25" s="751">
        <f t="shared" si="4"/>
        <v>114.768778679351</v>
      </c>
      <c r="AH25" s="751">
        <f t="shared" si="0"/>
        <v>113.093782222653</v>
      </c>
      <c r="AI25" s="750"/>
      <c r="AJ25" s="750"/>
      <c r="AK25" s="750"/>
      <c r="AL25" s="750"/>
      <c r="AM25" s="747" t="str">
        <f t="shared" si="5"/>
        <v>Viseu</v>
      </c>
      <c r="AN25" s="752">
        <f t="shared" si="6"/>
        <v>247.47126093514299</v>
      </c>
      <c r="AO25" s="752">
        <f t="shared" si="6"/>
        <v>256.70999999999998</v>
      </c>
    </row>
    <row r="26" spans="1:41" x14ac:dyDescent="0.2">
      <c r="A26" s="406"/>
      <c r="B26" s="469"/>
      <c r="C26" s="95" t="s">
        <v>77</v>
      </c>
      <c r="D26" s="414"/>
      <c r="E26" s="334">
        <v>3437</v>
      </c>
      <c r="F26" s="334">
        <v>3448</v>
      </c>
      <c r="G26" s="334">
        <v>3454</v>
      </c>
      <c r="H26" s="334">
        <v>3427</v>
      </c>
      <c r="I26" s="334">
        <v>3395</v>
      </c>
      <c r="J26" s="334">
        <v>3315</v>
      </c>
      <c r="K26" s="763">
        <v>247.47126093514299</v>
      </c>
      <c r="L26" s="458"/>
      <c r="M26" s="506"/>
      <c r="N26" s="406"/>
      <c r="AD26" s="747" t="str">
        <f t="shared" si="1"/>
        <v>Açores</v>
      </c>
      <c r="AE26" s="751">
        <f t="shared" si="2"/>
        <v>274.54753658144398</v>
      </c>
      <c r="AF26" s="751">
        <f t="shared" si="3"/>
        <v>256.70999999999998</v>
      </c>
      <c r="AG26" s="751">
        <f t="shared" si="4"/>
        <v>82.807659440321999</v>
      </c>
      <c r="AH26" s="751">
        <f t="shared" si="0"/>
        <v>113.093782222653</v>
      </c>
      <c r="AI26" s="750"/>
      <c r="AJ26" s="750"/>
      <c r="AK26" s="750"/>
      <c r="AL26" s="750"/>
      <c r="AM26" s="747" t="str">
        <f t="shared" si="5"/>
        <v>Açores</v>
      </c>
      <c r="AN26" s="752">
        <f t="shared" si="6"/>
        <v>274.54753658144398</v>
      </c>
      <c r="AO26" s="752">
        <f t="shared" si="6"/>
        <v>256.70999999999998</v>
      </c>
    </row>
    <row r="27" spans="1:41" x14ac:dyDescent="0.2">
      <c r="A27" s="406"/>
      <c r="B27" s="469"/>
      <c r="C27" s="95" t="s">
        <v>130</v>
      </c>
      <c r="D27" s="414"/>
      <c r="E27" s="334">
        <v>6249</v>
      </c>
      <c r="F27" s="334">
        <v>6197</v>
      </c>
      <c r="G27" s="334">
        <v>6270</v>
      </c>
      <c r="H27" s="334">
        <v>6336</v>
      </c>
      <c r="I27" s="334">
        <v>6376</v>
      </c>
      <c r="J27" s="334">
        <v>6222</v>
      </c>
      <c r="K27" s="763">
        <v>274.54753658144398</v>
      </c>
      <c r="L27" s="458"/>
      <c r="M27" s="506"/>
      <c r="N27" s="406"/>
      <c r="AD27" s="747" t="str">
        <f>+C28</f>
        <v>Madeira</v>
      </c>
      <c r="AE27" s="751">
        <f>+K28</f>
        <v>260.34875137513802</v>
      </c>
      <c r="AF27" s="751">
        <f t="shared" si="3"/>
        <v>256.70999999999998</v>
      </c>
      <c r="AG27" s="751">
        <f>+K65</f>
        <v>109.588800648298</v>
      </c>
      <c r="AH27" s="751">
        <f t="shared" si="0"/>
        <v>113.093782222653</v>
      </c>
      <c r="AI27" s="750"/>
      <c r="AJ27" s="750"/>
      <c r="AK27" s="750"/>
      <c r="AL27" s="750"/>
      <c r="AM27" s="747" t="str">
        <f t="shared" si="5"/>
        <v>Madeira</v>
      </c>
      <c r="AN27" s="752">
        <f t="shared" si="6"/>
        <v>260.34875137513802</v>
      </c>
      <c r="AO27" s="752">
        <f t="shared" si="6"/>
        <v>256.70999999999998</v>
      </c>
    </row>
    <row r="28" spans="1:41" x14ac:dyDescent="0.2">
      <c r="A28" s="406"/>
      <c r="B28" s="469"/>
      <c r="C28" s="95" t="s">
        <v>131</v>
      </c>
      <c r="D28" s="414"/>
      <c r="E28" s="334">
        <v>1869</v>
      </c>
      <c r="F28" s="334">
        <v>1855</v>
      </c>
      <c r="G28" s="334">
        <v>1859</v>
      </c>
      <c r="H28" s="334">
        <v>1788</v>
      </c>
      <c r="I28" s="334">
        <v>1828</v>
      </c>
      <c r="J28" s="334">
        <v>1823</v>
      </c>
      <c r="K28" s="763">
        <v>260.34875137513802</v>
      </c>
      <c r="L28" s="458"/>
      <c r="M28" s="506"/>
      <c r="N28" s="406"/>
      <c r="AD28" s="691"/>
      <c r="AE28" s="737"/>
      <c r="AG28" s="737"/>
    </row>
    <row r="29" spans="1:41" ht="3.75" customHeight="1" x14ac:dyDescent="0.2">
      <c r="A29" s="406"/>
      <c r="B29" s="469"/>
      <c r="C29" s="95"/>
      <c r="D29" s="414"/>
      <c r="E29" s="334"/>
      <c r="F29" s="334"/>
      <c r="G29" s="334"/>
      <c r="H29" s="334"/>
      <c r="I29" s="334"/>
      <c r="J29" s="334"/>
      <c r="K29" s="335"/>
      <c r="L29" s="458"/>
      <c r="M29" s="506"/>
      <c r="N29" s="406"/>
      <c r="AD29" s="691"/>
      <c r="AE29" s="737"/>
      <c r="AG29" s="737"/>
    </row>
    <row r="30" spans="1:41" ht="15.75" customHeight="1" x14ac:dyDescent="0.2">
      <c r="A30" s="406"/>
      <c r="B30" s="469"/>
      <c r="C30" s="739"/>
      <c r="D30" s="780" t="s">
        <v>384</v>
      </c>
      <c r="E30" s="739"/>
      <c r="F30" s="739"/>
      <c r="G30" s="1690" t="s">
        <v>602</v>
      </c>
      <c r="H30" s="1690"/>
      <c r="I30" s="1690"/>
      <c r="J30" s="1690"/>
      <c r="K30" s="741"/>
      <c r="L30" s="741"/>
      <c r="M30" s="742"/>
      <c r="N30" s="406"/>
      <c r="AD30" s="691"/>
      <c r="AE30" s="737"/>
      <c r="AG30" s="737"/>
    </row>
    <row r="31" spans="1:41" x14ac:dyDescent="0.2">
      <c r="A31" s="406"/>
      <c r="B31" s="738"/>
      <c r="C31" s="739"/>
      <c r="D31" s="739"/>
      <c r="E31" s="739"/>
      <c r="F31" s="739"/>
      <c r="G31" s="739"/>
      <c r="H31" s="739"/>
      <c r="I31" s="740"/>
      <c r="J31" s="740"/>
      <c r="K31" s="741"/>
      <c r="L31" s="741"/>
      <c r="M31" s="742"/>
      <c r="N31" s="406"/>
    </row>
    <row r="32" spans="1:41" ht="12" customHeight="1" x14ac:dyDescent="0.2">
      <c r="A32" s="406"/>
      <c r="B32" s="469"/>
      <c r="C32" s="739"/>
      <c r="D32" s="739"/>
      <c r="E32" s="739"/>
      <c r="F32" s="739"/>
      <c r="G32" s="739"/>
      <c r="H32" s="739"/>
      <c r="I32" s="740"/>
      <c r="J32" s="740"/>
      <c r="K32" s="741"/>
      <c r="L32" s="741"/>
      <c r="M32" s="742"/>
      <c r="N32" s="406"/>
    </row>
    <row r="33" spans="1:41" ht="12" customHeight="1" x14ac:dyDescent="0.2">
      <c r="A33" s="406"/>
      <c r="B33" s="469"/>
      <c r="C33" s="739"/>
      <c r="D33" s="739"/>
      <c r="E33" s="739"/>
      <c r="F33" s="739"/>
      <c r="G33" s="739"/>
      <c r="H33" s="739"/>
      <c r="I33" s="740"/>
      <c r="J33" s="740"/>
      <c r="K33" s="741"/>
      <c r="L33" s="741"/>
      <c r="M33" s="742"/>
      <c r="N33" s="406"/>
    </row>
    <row r="34" spans="1:41" ht="12" customHeight="1" x14ac:dyDescent="0.2">
      <c r="A34" s="406"/>
      <c r="B34" s="469"/>
      <c r="C34" s="739"/>
      <c r="D34" s="739"/>
      <c r="E34" s="739"/>
      <c r="F34" s="739"/>
      <c r="G34" s="739"/>
      <c r="H34" s="739"/>
      <c r="I34" s="740"/>
      <c r="J34" s="740"/>
      <c r="K34" s="741"/>
      <c r="L34" s="741"/>
      <c r="M34" s="742"/>
      <c r="N34" s="406"/>
    </row>
    <row r="35" spans="1:41" ht="12" customHeight="1" x14ac:dyDescent="0.2">
      <c r="A35" s="406"/>
      <c r="B35" s="469"/>
      <c r="C35" s="739"/>
      <c r="D35" s="739"/>
      <c r="E35" s="739"/>
      <c r="F35" s="739"/>
      <c r="G35" s="739"/>
      <c r="H35" s="739"/>
      <c r="I35" s="740"/>
      <c r="J35" s="740"/>
      <c r="K35" s="741"/>
      <c r="L35" s="741"/>
      <c r="M35" s="742"/>
      <c r="N35" s="406"/>
    </row>
    <row r="36" spans="1:41" ht="27" customHeight="1" x14ac:dyDescent="0.2">
      <c r="A36" s="406"/>
      <c r="B36" s="469"/>
      <c r="C36" s="739"/>
      <c r="D36" s="739"/>
      <c r="E36" s="739"/>
      <c r="F36" s="739"/>
      <c r="G36" s="739"/>
      <c r="H36" s="739"/>
      <c r="I36" s="740"/>
      <c r="J36" s="740"/>
      <c r="K36" s="741"/>
      <c r="L36" s="741"/>
      <c r="M36" s="742"/>
      <c r="N36" s="406"/>
      <c r="AK36" s="433"/>
      <c r="AL36" s="433"/>
      <c r="AM36" s="433"/>
      <c r="AN36" s="433"/>
      <c r="AO36" s="433"/>
    </row>
    <row r="37" spans="1:41" ht="12" customHeight="1" x14ac:dyDescent="0.2">
      <c r="A37" s="406"/>
      <c r="B37" s="469"/>
      <c r="C37" s="739"/>
      <c r="D37" s="739"/>
      <c r="E37" s="739"/>
      <c r="F37" s="739"/>
      <c r="G37" s="739"/>
      <c r="H37" s="739"/>
      <c r="I37" s="740"/>
      <c r="J37" s="740"/>
      <c r="K37" s="741"/>
      <c r="L37" s="741"/>
      <c r="M37" s="742"/>
      <c r="N37" s="406"/>
      <c r="AK37" s="433"/>
      <c r="AL37" s="433"/>
      <c r="AM37" s="433"/>
      <c r="AN37" s="433"/>
      <c r="AO37" s="433"/>
    </row>
    <row r="38" spans="1:41" ht="12" customHeight="1" x14ac:dyDescent="0.2">
      <c r="A38" s="406"/>
      <c r="B38" s="469"/>
      <c r="C38" s="739"/>
      <c r="D38" s="739"/>
      <c r="E38" s="739"/>
      <c r="F38" s="739"/>
      <c r="G38" s="739"/>
      <c r="H38" s="739"/>
      <c r="I38" s="740"/>
      <c r="J38" s="740"/>
      <c r="K38" s="741"/>
      <c r="L38" s="741"/>
      <c r="M38" s="742"/>
      <c r="N38" s="406"/>
      <c r="AK38" s="433"/>
      <c r="AL38" s="433"/>
      <c r="AM38" s="433"/>
      <c r="AN38" s="433"/>
      <c r="AO38" s="433"/>
    </row>
    <row r="39" spans="1:41" ht="12" customHeight="1" x14ac:dyDescent="0.2">
      <c r="A39" s="406"/>
      <c r="B39" s="469"/>
      <c r="C39" s="743"/>
      <c r="D39" s="743"/>
      <c r="E39" s="743"/>
      <c r="F39" s="743"/>
      <c r="G39" s="743"/>
      <c r="H39" s="743"/>
      <c r="I39" s="743"/>
      <c r="J39" s="743"/>
      <c r="K39" s="744"/>
      <c r="L39" s="745"/>
      <c r="M39" s="746"/>
      <c r="N39" s="406"/>
      <c r="AK39" s="433"/>
      <c r="AL39" s="433"/>
      <c r="AM39" s="433"/>
      <c r="AN39" s="433"/>
      <c r="AO39" s="433"/>
    </row>
    <row r="40" spans="1:41" ht="3" customHeight="1" thickBot="1" x14ac:dyDescent="0.25">
      <c r="A40" s="406"/>
      <c r="B40" s="469"/>
      <c r="C40" s="458"/>
      <c r="D40" s="458"/>
      <c r="E40" s="458"/>
      <c r="F40" s="458"/>
      <c r="G40" s="458"/>
      <c r="H40" s="458"/>
      <c r="I40" s="458"/>
      <c r="J40" s="458"/>
      <c r="K40" s="692"/>
      <c r="L40" s="472"/>
      <c r="M40" s="526"/>
      <c r="N40" s="406"/>
      <c r="AK40" s="433"/>
      <c r="AL40" s="433"/>
      <c r="AM40" s="433"/>
      <c r="AN40" s="433"/>
      <c r="AO40" s="433"/>
    </row>
    <row r="41" spans="1:41" ht="13.5" customHeight="1" thickBot="1" x14ac:dyDescent="0.25">
      <c r="A41" s="406"/>
      <c r="B41" s="469"/>
      <c r="C41" s="1678" t="s">
        <v>310</v>
      </c>
      <c r="D41" s="1679"/>
      <c r="E41" s="1679"/>
      <c r="F41" s="1679"/>
      <c r="G41" s="1679"/>
      <c r="H41" s="1679"/>
      <c r="I41" s="1679"/>
      <c r="J41" s="1679"/>
      <c r="K41" s="1679"/>
      <c r="L41" s="1680"/>
      <c r="M41" s="526"/>
      <c r="N41" s="406"/>
      <c r="AK41" s="433"/>
      <c r="AL41" s="433"/>
      <c r="AM41" s="433"/>
      <c r="AN41" s="433"/>
      <c r="AO41" s="433"/>
    </row>
    <row r="42" spans="1:41" s="406" customFormat="1" ht="6.75" customHeight="1" x14ac:dyDescent="0.2">
      <c r="B42" s="469"/>
      <c r="C42" s="1566" t="s">
        <v>133</v>
      </c>
      <c r="D42" s="1566"/>
      <c r="E42" s="693"/>
      <c r="F42" s="693"/>
      <c r="G42" s="693"/>
      <c r="H42" s="693"/>
      <c r="I42" s="693"/>
      <c r="J42" s="693"/>
      <c r="K42" s="694"/>
      <c r="L42" s="694"/>
      <c r="M42" s="526"/>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x14ac:dyDescent="0.2">
      <c r="A43" s="406"/>
      <c r="B43" s="469"/>
      <c r="C43" s="1566"/>
      <c r="D43" s="1566"/>
      <c r="E43" s="1684">
        <v>2016</v>
      </c>
      <c r="F43" s="1684"/>
      <c r="G43" s="1684"/>
      <c r="H43" s="1693">
        <v>2017</v>
      </c>
      <c r="I43" s="1684"/>
      <c r="J43" s="1684"/>
      <c r="K43" s="1688" t="str">
        <f xml:space="preserve"> CONCATENATE("valor médio de ",J7,H6)</f>
        <v>valor médio de mar.2017</v>
      </c>
      <c r="L43" s="424"/>
      <c r="M43" s="416"/>
      <c r="N43" s="406"/>
      <c r="AK43" s="433"/>
      <c r="AL43" s="433"/>
      <c r="AM43" s="433"/>
      <c r="AN43" s="433"/>
      <c r="AO43" s="433"/>
    </row>
    <row r="44" spans="1:41" ht="15" customHeight="1" x14ac:dyDescent="0.2">
      <c r="A44" s="406"/>
      <c r="B44" s="469"/>
      <c r="C44" s="421"/>
      <c r="D44" s="421"/>
      <c r="E44" s="758" t="str">
        <f t="shared" ref="E44:J44" si="7">+E7</f>
        <v>out.</v>
      </c>
      <c r="F44" s="758" t="str">
        <f t="shared" si="7"/>
        <v>nov.</v>
      </c>
      <c r="G44" s="758" t="str">
        <f t="shared" si="7"/>
        <v>dez.</v>
      </c>
      <c r="H44" s="758" t="str">
        <f t="shared" si="7"/>
        <v>jan.</v>
      </c>
      <c r="I44" s="758" t="str">
        <f t="shared" si="7"/>
        <v>fev.</v>
      </c>
      <c r="J44" s="758" t="str">
        <f t="shared" si="7"/>
        <v>mar.</v>
      </c>
      <c r="K44" s="1689" t="e">
        <f xml:space="preserve"> CONCATENATE("valor médio de ",#REF!,#REF!)</f>
        <v>#REF!</v>
      </c>
      <c r="L44" s="424"/>
      <c r="M44" s="526"/>
      <c r="N44" s="406"/>
      <c r="AK44" s="433"/>
      <c r="AL44" s="433"/>
      <c r="AM44" s="433"/>
      <c r="AN44" s="433"/>
      <c r="AO44" s="433"/>
    </row>
    <row r="45" spans="1:41" s="429" customFormat="1" ht="13.5" customHeight="1" x14ac:dyDescent="0.2">
      <c r="A45" s="426"/>
      <c r="B45" s="695"/>
      <c r="C45" s="683" t="s">
        <v>68</v>
      </c>
      <c r="D45" s="493"/>
      <c r="E45" s="382">
        <v>212472</v>
      </c>
      <c r="F45" s="382">
        <v>213360</v>
      </c>
      <c r="G45" s="382">
        <v>215461</v>
      </c>
      <c r="H45" s="382">
        <v>213460</v>
      </c>
      <c r="I45" s="382">
        <v>214004</v>
      </c>
      <c r="J45" s="382">
        <v>212869</v>
      </c>
      <c r="K45" s="781">
        <v>113.093782222653</v>
      </c>
      <c r="L45" s="337"/>
      <c r="M45" s="696"/>
      <c r="N45" s="426"/>
      <c r="O45" s="797"/>
      <c r="P45" s="796"/>
      <c r="Q45" s="797"/>
      <c r="R45" s="797"/>
      <c r="S45" s="411"/>
      <c r="T45" s="411"/>
      <c r="U45" s="411"/>
      <c r="V45" s="411"/>
      <c r="W45" s="411"/>
      <c r="X45" s="411"/>
      <c r="Y45" s="411"/>
      <c r="Z45" s="411"/>
      <c r="AA45" s="411"/>
      <c r="AB45" s="411"/>
      <c r="AC45" s="411"/>
      <c r="AD45" s="411"/>
      <c r="AE45" s="411"/>
      <c r="AF45" s="411"/>
      <c r="AG45" s="411"/>
      <c r="AH45" s="411"/>
      <c r="AI45" s="411"/>
      <c r="AJ45" s="411"/>
      <c r="AK45" s="433"/>
      <c r="AL45" s="433"/>
      <c r="AM45" s="433"/>
      <c r="AN45" s="759"/>
      <c r="AO45" s="759"/>
    </row>
    <row r="46" spans="1:41" ht="15" customHeight="1" x14ac:dyDescent="0.2">
      <c r="A46" s="406"/>
      <c r="B46" s="469"/>
      <c r="C46" s="95" t="s">
        <v>62</v>
      </c>
      <c r="D46" s="414"/>
      <c r="E46" s="334">
        <v>10930</v>
      </c>
      <c r="F46" s="334">
        <v>10828</v>
      </c>
      <c r="G46" s="334">
        <v>10784</v>
      </c>
      <c r="H46" s="334">
        <v>10648</v>
      </c>
      <c r="I46" s="334">
        <v>10707</v>
      </c>
      <c r="J46" s="334">
        <v>10401</v>
      </c>
      <c r="K46" s="764">
        <v>120.77719222669</v>
      </c>
      <c r="L46" s="337"/>
      <c r="M46" s="526"/>
      <c r="N46" s="406"/>
      <c r="AK46" s="433"/>
      <c r="AL46" s="433"/>
      <c r="AM46" s="433"/>
      <c r="AN46" s="433"/>
      <c r="AO46" s="433"/>
    </row>
    <row r="47" spans="1:41" ht="11.65" customHeight="1" x14ac:dyDescent="0.2">
      <c r="A47" s="406"/>
      <c r="B47" s="469"/>
      <c r="C47" s="95" t="s">
        <v>55</v>
      </c>
      <c r="D47" s="414"/>
      <c r="E47" s="334">
        <v>4679</v>
      </c>
      <c r="F47" s="334">
        <v>4716</v>
      </c>
      <c r="G47" s="334">
        <v>4752</v>
      </c>
      <c r="H47" s="334">
        <v>4772</v>
      </c>
      <c r="I47" s="334">
        <v>4777</v>
      </c>
      <c r="J47" s="334">
        <v>4758</v>
      </c>
      <c r="K47" s="764">
        <v>111.63827586206899</v>
      </c>
      <c r="L47" s="337"/>
      <c r="M47" s="526"/>
      <c r="N47" s="406"/>
      <c r="AK47" s="433"/>
      <c r="AL47" s="433"/>
      <c r="AM47" s="433"/>
      <c r="AN47" s="433"/>
      <c r="AO47" s="433"/>
    </row>
    <row r="48" spans="1:41" ht="11.65" customHeight="1" x14ac:dyDescent="0.2">
      <c r="A48" s="406"/>
      <c r="B48" s="469"/>
      <c r="C48" s="95" t="s">
        <v>64</v>
      </c>
      <c r="D48" s="414"/>
      <c r="E48" s="334">
        <v>6245</v>
      </c>
      <c r="F48" s="334">
        <v>6273</v>
      </c>
      <c r="G48" s="334">
        <v>6353</v>
      </c>
      <c r="H48" s="334">
        <v>6133</v>
      </c>
      <c r="I48" s="334">
        <v>6140</v>
      </c>
      <c r="J48" s="334">
        <v>6189</v>
      </c>
      <c r="K48" s="764">
        <v>118.578178582983</v>
      </c>
      <c r="L48" s="337"/>
      <c r="M48" s="526"/>
      <c r="N48" s="406"/>
      <c r="AK48" s="433"/>
      <c r="AL48" s="433"/>
      <c r="AM48" s="433"/>
      <c r="AN48" s="433"/>
      <c r="AO48" s="433"/>
    </row>
    <row r="49" spans="1:41" ht="11.65" customHeight="1" x14ac:dyDescent="0.2">
      <c r="A49" s="406"/>
      <c r="B49" s="469"/>
      <c r="C49" s="95" t="s">
        <v>66</v>
      </c>
      <c r="D49" s="414"/>
      <c r="E49" s="334">
        <v>1953</v>
      </c>
      <c r="F49" s="334">
        <v>1987</v>
      </c>
      <c r="G49" s="334">
        <v>2039</v>
      </c>
      <c r="H49" s="334">
        <v>2075</v>
      </c>
      <c r="I49" s="334">
        <v>2062</v>
      </c>
      <c r="J49" s="334">
        <v>2068</v>
      </c>
      <c r="K49" s="764">
        <v>117.52308766859301</v>
      </c>
      <c r="L49" s="697"/>
      <c r="M49" s="406"/>
      <c r="N49" s="406"/>
      <c r="AK49" s="433"/>
      <c r="AL49" s="433"/>
      <c r="AM49" s="433"/>
      <c r="AN49" s="433"/>
      <c r="AO49" s="433"/>
    </row>
    <row r="50" spans="1:41" ht="11.65" customHeight="1" x14ac:dyDescent="0.2">
      <c r="A50" s="406"/>
      <c r="B50" s="469"/>
      <c r="C50" s="95" t="s">
        <v>75</v>
      </c>
      <c r="D50" s="414"/>
      <c r="E50" s="334">
        <v>3314</v>
      </c>
      <c r="F50" s="334">
        <v>3359</v>
      </c>
      <c r="G50" s="334">
        <v>3421</v>
      </c>
      <c r="H50" s="334">
        <v>3357</v>
      </c>
      <c r="I50" s="334">
        <v>3435</v>
      </c>
      <c r="J50" s="334">
        <v>3503</v>
      </c>
      <c r="K50" s="764">
        <v>112.602005026529</v>
      </c>
      <c r="L50" s="697"/>
      <c r="M50" s="406"/>
      <c r="N50" s="406"/>
      <c r="AK50" s="433"/>
      <c r="AL50" s="433"/>
      <c r="AM50" s="433"/>
      <c r="AN50" s="433"/>
      <c r="AO50" s="433"/>
    </row>
    <row r="51" spans="1:41" ht="11.65" customHeight="1" x14ac:dyDescent="0.2">
      <c r="A51" s="406"/>
      <c r="B51" s="469"/>
      <c r="C51" s="95" t="s">
        <v>61</v>
      </c>
      <c r="D51" s="414"/>
      <c r="E51" s="334">
        <v>6432</v>
      </c>
      <c r="F51" s="334">
        <v>6339</v>
      </c>
      <c r="G51" s="334">
        <v>6450</v>
      </c>
      <c r="H51" s="334">
        <v>6431</v>
      </c>
      <c r="I51" s="334">
        <v>6477</v>
      </c>
      <c r="J51" s="334">
        <v>6474</v>
      </c>
      <c r="K51" s="764">
        <v>123.725475424897</v>
      </c>
      <c r="L51" s="697"/>
      <c r="M51" s="406"/>
      <c r="N51" s="406"/>
      <c r="AK51" s="433"/>
      <c r="AL51" s="433"/>
      <c r="AM51" s="433"/>
      <c r="AN51" s="433"/>
      <c r="AO51" s="433"/>
    </row>
    <row r="52" spans="1:41" ht="11.65" customHeight="1" x14ac:dyDescent="0.2">
      <c r="A52" s="406"/>
      <c r="B52" s="469"/>
      <c r="C52" s="95" t="s">
        <v>56</v>
      </c>
      <c r="D52" s="414"/>
      <c r="E52" s="334">
        <v>3720</v>
      </c>
      <c r="F52" s="334">
        <v>3723</v>
      </c>
      <c r="G52" s="334">
        <v>3802</v>
      </c>
      <c r="H52" s="334">
        <v>3742</v>
      </c>
      <c r="I52" s="334">
        <v>3730</v>
      </c>
      <c r="J52" s="334">
        <v>3741</v>
      </c>
      <c r="K52" s="764">
        <v>108.84168988173499</v>
      </c>
      <c r="L52" s="697"/>
      <c r="M52" s="406"/>
      <c r="N52" s="406"/>
    </row>
    <row r="53" spans="1:41" ht="11.65" customHeight="1" x14ac:dyDescent="0.2">
      <c r="A53" s="406"/>
      <c r="B53" s="469"/>
      <c r="C53" s="95" t="s">
        <v>74</v>
      </c>
      <c r="D53" s="414"/>
      <c r="E53" s="334">
        <v>5857</v>
      </c>
      <c r="F53" s="334">
        <v>5924</v>
      </c>
      <c r="G53" s="334">
        <v>5907</v>
      </c>
      <c r="H53" s="334">
        <v>5959</v>
      </c>
      <c r="I53" s="334">
        <v>6101</v>
      </c>
      <c r="J53" s="334">
        <v>6110</v>
      </c>
      <c r="K53" s="764">
        <v>119.743334953816</v>
      </c>
      <c r="L53" s="697"/>
      <c r="M53" s="406"/>
      <c r="N53" s="406"/>
    </row>
    <row r="54" spans="1:41" ht="11.65" customHeight="1" x14ac:dyDescent="0.2">
      <c r="A54" s="406"/>
      <c r="B54" s="469"/>
      <c r="C54" s="95" t="s">
        <v>76</v>
      </c>
      <c r="D54" s="414"/>
      <c r="E54" s="334">
        <v>2938</v>
      </c>
      <c r="F54" s="334">
        <v>3007</v>
      </c>
      <c r="G54" s="334">
        <v>3074</v>
      </c>
      <c r="H54" s="334">
        <v>3031</v>
      </c>
      <c r="I54" s="334">
        <v>2948</v>
      </c>
      <c r="J54" s="334">
        <v>2984</v>
      </c>
      <c r="K54" s="764">
        <v>109.545396055609</v>
      </c>
      <c r="L54" s="697"/>
      <c r="M54" s="406"/>
      <c r="N54" s="406"/>
    </row>
    <row r="55" spans="1:41" ht="11.65" customHeight="1" x14ac:dyDescent="0.2">
      <c r="A55" s="406"/>
      <c r="B55" s="469"/>
      <c r="C55" s="95" t="s">
        <v>60</v>
      </c>
      <c r="D55" s="414"/>
      <c r="E55" s="334">
        <v>3999</v>
      </c>
      <c r="F55" s="334">
        <v>3984</v>
      </c>
      <c r="G55" s="334">
        <v>4097</v>
      </c>
      <c r="H55" s="334">
        <v>4085</v>
      </c>
      <c r="I55" s="334">
        <v>4095</v>
      </c>
      <c r="J55" s="334">
        <v>4074</v>
      </c>
      <c r="K55" s="764">
        <v>119.130694275274</v>
      </c>
      <c r="L55" s="697"/>
      <c r="M55" s="406"/>
      <c r="N55" s="406"/>
    </row>
    <row r="56" spans="1:41" ht="11.65" customHeight="1" x14ac:dyDescent="0.2">
      <c r="A56" s="406"/>
      <c r="B56" s="469"/>
      <c r="C56" s="95" t="s">
        <v>59</v>
      </c>
      <c r="D56" s="414"/>
      <c r="E56" s="334">
        <v>35948</v>
      </c>
      <c r="F56" s="334">
        <v>36075</v>
      </c>
      <c r="G56" s="334">
        <v>36482</v>
      </c>
      <c r="H56" s="334">
        <v>36170</v>
      </c>
      <c r="I56" s="334">
        <v>35713</v>
      </c>
      <c r="J56" s="334">
        <v>35201</v>
      </c>
      <c r="K56" s="764">
        <v>116.607777590564</v>
      </c>
      <c r="L56" s="697"/>
      <c r="M56" s="406"/>
      <c r="N56" s="406"/>
    </row>
    <row r="57" spans="1:41" ht="11.65" customHeight="1" x14ac:dyDescent="0.2">
      <c r="A57" s="406"/>
      <c r="B57" s="469"/>
      <c r="C57" s="95" t="s">
        <v>57</v>
      </c>
      <c r="D57" s="414"/>
      <c r="E57" s="334">
        <v>3222</v>
      </c>
      <c r="F57" s="334">
        <v>3302</v>
      </c>
      <c r="G57" s="334">
        <v>3422</v>
      </c>
      <c r="H57" s="334">
        <v>3350</v>
      </c>
      <c r="I57" s="334">
        <v>3324</v>
      </c>
      <c r="J57" s="334">
        <v>3301</v>
      </c>
      <c r="K57" s="764">
        <v>114.02274793388401</v>
      </c>
      <c r="L57" s="697"/>
      <c r="M57" s="406"/>
      <c r="N57" s="406"/>
    </row>
    <row r="58" spans="1:41" ht="11.65" customHeight="1" x14ac:dyDescent="0.2">
      <c r="A58" s="406"/>
      <c r="B58" s="469"/>
      <c r="C58" s="95" t="s">
        <v>63</v>
      </c>
      <c r="D58" s="414"/>
      <c r="E58" s="334">
        <v>61833</v>
      </c>
      <c r="F58" s="334">
        <v>62047</v>
      </c>
      <c r="G58" s="334">
        <v>62411</v>
      </c>
      <c r="H58" s="334">
        <v>61426</v>
      </c>
      <c r="I58" s="334">
        <v>61833</v>
      </c>
      <c r="J58" s="334">
        <v>62145</v>
      </c>
      <c r="K58" s="764">
        <v>114.283763176501</v>
      </c>
      <c r="L58" s="697"/>
      <c r="M58" s="406"/>
      <c r="N58" s="406"/>
    </row>
    <row r="59" spans="1:41" ht="11.65" customHeight="1" x14ac:dyDescent="0.2">
      <c r="A59" s="406"/>
      <c r="B59" s="469"/>
      <c r="C59" s="95" t="s">
        <v>79</v>
      </c>
      <c r="D59" s="414"/>
      <c r="E59" s="334">
        <v>5508</v>
      </c>
      <c r="F59" s="334">
        <v>5708</v>
      </c>
      <c r="G59" s="334">
        <v>5812</v>
      </c>
      <c r="H59" s="334">
        <v>5833</v>
      </c>
      <c r="I59" s="334">
        <v>5820</v>
      </c>
      <c r="J59" s="334">
        <v>5812</v>
      </c>
      <c r="K59" s="764">
        <v>114.634914566063</v>
      </c>
      <c r="L59" s="697"/>
      <c r="M59" s="406"/>
      <c r="N59" s="406"/>
    </row>
    <row r="60" spans="1:41" ht="11.65" customHeight="1" x14ac:dyDescent="0.2">
      <c r="A60" s="406"/>
      <c r="B60" s="469"/>
      <c r="C60" s="95" t="s">
        <v>58</v>
      </c>
      <c r="D60" s="414"/>
      <c r="E60" s="334">
        <v>18277</v>
      </c>
      <c r="F60" s="334">
        <v>18304</v>
      </c>
      <c r="G60" s="334">
        <v>18485</v>
      </c>
      <c r="H60" s="334">
        <v>18357</v>
      </c>
      <c r="I60" s="334">
        <v>18546</v>
      </c>
      <c r="J60" s="334">
        <v>18479</v>
      </c>
      <c r="K60" s="764">
        <v>121.08136334266599</v>
      </c>
      <c r="L60" s="697"/>
      <c r="M60" s="406"/>
      <c r="N60" s="406"/>
    </row>
    <row r="61" spans="1:41" ht="11.65" customHeight="1" x14ac:dyDescent="0.2">
      <c r="A61" s="406"/>
      <c r="B61" s="469"/>
      <c r="C61" s="95" t="s">
        <v>65</v>
      </c>
      <c r="D61" s="414"/>
      <c r="E61" s="334">
        <v>2284</v>
      </c>
      <c r="F61" s="334">
        <v>2316</v>
      </c>
      <c r="G61" s="334">
        <v>2353</v>
      </c>
      <c r="H61" s="334">
        <v>2368</v>
      </c>
      <c r="I61" s="334">
        <v>2348</v>
      </c>
      <c r="J61" s="334">
        <v>2332</v>
      </c>
      <c r="K61" s="764">
        <v>118.281284987277</v>
      </c>
      <c r="L61" s="697"/>
      <c r="M61" s="406"/>
      <c r="N61" s="406"/>
    </row>
    <row r="62" spans="1:41" ht="11.65" customHeight="1" x14ac:dyDescent="0.2">
      <c r="A62" s="406"/>
      <c r="B62" s="469"/>
      <c r="C62" s="95" t="s">
        <v>67</v>
      </c>
      <c r="D62" s="414"/>
      <c r="E62" s="334">
        <v>5350</v>
      </c>
      <c r="F62" s="334">
        <v>5405</v>
      </c>
      <c r="G62" s="334">
        <v>5476</v>
      </c>
      <c r="H62" s="334">
        <v>5517</v>
      </c>
      <c r="I62" s="334">
        <v>5546</v>
      </c>
      <c r="J62" s="334">
        <v>5581</v>
      </c>
      <c r="K62" s="764">
        <v>118.953880384478</v>
      </c>
      <c r="L62" s="697"/>
      <c r="M62" s="406"/>
      <c r="N62" s="406"/>
    </row>
    <row r="63" spans="1:41" ht="11.65" customHeight="1" x14ac:dyDescent="0.2">
      <c r="A63" s="406"/>
      <c r="B63" s="469"/>
      <c r="C63" s="95" t="s">
        <v>77</v>
      </c>
      <c r="D63" s="414"/>
      <c r="E63" s="334">
        <v>7398</v>
      </c>
      <c r="F63" s="334">
        <v>7466</v>
      </c>
      <c r="G63" s="334">
        <v>7436</v>
      </c>
      <c r="H63" s="334">
        <v>7371</v>
      </c>
      <c r="I63" s="334">
        <v>7328</v>
      </c>
      <c r="J63" s="334">
        <v>7111</v>
      </c>
      <c r="K63" s="764">
        <v>114.768778679351</v>
      </c>
      <c r="L63" s="697"/>
      <c r="M63" s="406"/>
      <c r="N63" s="406"/>
    </row>
    <row r="64" spans="1:41" ht="11.25" customHeight="1" x14ac:dyDescent="0.2">
      <c r="A64" s="406"/>
      <c r="B64" s="469"/>
      <c r="C64" s="95" t="s">
        <v>130</v>
      </c>
      <c r="D64" s="414"/>
      <c r="E64" s="334">
        <v>18212</v>
      </c>
      <c r="F64" s="334">
        <v>18213</v>
      </c>
      <c r="G64" s="334">
        <v>18509</v>
      </c>
      <c r="H64" s="334">
        <v>18655</v>
      </c>
      <c r="I64" s="334">
        <v>18757</v>
      </c>
      <c r="J64" s="334">
        <v>18297</v>
      </c>
      <c r="K64" s="764">
        <v>82.807659440321999</v>
      </c>
      <c r="L64" s="697"/>
      <c r="M64" s="406"/>
      <c r="N64" s="406"/>
    </row>
    <row r="65" spans="1:15" ht="11.65" customHeight="1" x14ac:dyDescent="0.2">
      <c r="A65" s="406"/>
      <c r="B65" s="469"/>
      <c r="C65" s="95" t="s">
        <v>131</v>
      </c>
      <c r="D65" s="414"/>
      <c r="E65" s="334">
        <v>4373</v>
      </c>
      <c r="F65" s="334">
        <v>4384</v>
      </c>
      <c r="G65" s="334">
        <v>4396</v>
      </c>
      <c r="H65" s="334">
        <v>4180</v>
      </c>
      <c r="I65" s="334">
        <v>4317</v>
      </c>
      <c r="J65" s="334">
        <v>4308</v>
      </c>
      <c r="K65" s="764">
        <v>109.588800648298</v>
      </c>
      <c r="L65" s="697"/>
      <c r="M65" s="406"/>
      <c r="N65" s="406"/>
    </row>
    <row r="66" spans="1:15" s="700" customFormat="1" ht="7.5" customHeight="1" x14ac:dyDescent="0.15">
      <c r="A66" s="698"/>
      <c r="B66" s="699"/>
      <c r="C66" s="1691" t="s">
        <v>603</v>
      </c>
      <c r="D66" s="1691"/>
      <c r="E66" s="1691"/>
      <c r="F66" s="1691"/>
      <c r="G66" s="1691"/>
      <c r="H66" s="1691"/>
      <c r="I66" s="1691"/>
      <c r="J66" s="1691"/>
      <c r="K66" s="1692"/>
      <c r="L66" s="1692"/>
      <c r="M66" s="1692"/>
      <c r="N66" s="1692"/>
      <c r="O66" s="1692"/>
    </row>
    <row r="67" spans="1:15" ht="13.5" customHeight="1" x14ac:dyDescent="0.2">
      <c r="A67" s="406"/>
      <c r="B67" s="699"/>
      <c r="C67" s="474" t="s">
        <v>434</v>
      </c>
      <c r="D67" s="414"/>
      <c r="E67" s="701"/>
      <c r="F67" s="701"/>
      <c r="G67" s="701"/>
      <c r="H67" s="701"/>
      <c r="I67" s="449" t="s">
        <v>134</v>
      </c>
      <c r="J67" s="583"/>
      <c r="K67" s="583"/>
      <c r="L67" s="583"/>
      <c r="M67" s="526"/>
      <c r="N67" s="406"/>
    </row>
    <row r="68" spans="1:15" ht="9" customHeight="1" x14ac:dyDescent="0.2">
      <c r="A68" s="406"/>
      <c r="B68" s="702"/>
      <c r="C68" s="703" t="s">
        <v>241</v>
      </c>
      <c r="D68" s="414"/>
      <c r="E68" s="701"/>
      <c r="F68" s="701"/>
      <c r="G68" s="701"/>
      <c r="H68" s="701"/>
      <c r="I68" s="704"/>
      <c r="J68" s="583"/>
      <c r="K68" s="583"/>
      <c r="L68" s="583"/>
      <c r="M68" s="526"/>
      <c r="N68" s="406"/>
    </row>
    <row r="69" spans="1:15" ht="13.5" customHeight="1" x14ac:dyDescent="0.2">
      <c r="A69" s="406"/>
      <c r="B69" s="705">
        <v>18</v>
      </c>
      <c r="C69" s="1687">
        <v>42826</v>
      </c>
      <c r="D69" s="1687"/>
      <c r="E69" s="1687"/>
      <c r="F69" s="1687"/>
      <c r="G69" s="416"/>
      <c r="H69" s="416"/>
      <c r="I69" s="416"/>
      <c r="J69" s="416"/>
      <c r="K69" s="416"/>
      <c r="L69" s="416"/>
      <c r="M69" s="416"/>
      <c r="N69" s="416"/>
    </row>
  </sheetData>
  <mergeCells count="16">
    <mergeCell ref="C69:F69"/>
    <mergeCell ref="C41:L41"/>
    <mergeCell ref="C42:D43"/>
    <mergeCell ref="K43:K44"/>
    <mergeCell ref="G30:J30"/>
    <mergeCell ref="C66:J66"/>
    <mergeCell ref="K66:O66"/>
    <mergeCell ref="E43:G43"/>
    <mergeCell ref="H43:J43"/>
    <mergeCell ref="L1:M1"/>
    <mergeCell ref="B2:D2"/>
    <mergeCell ref="C4:L4"/>
    <mergeCell ref="C5:D6"/>
    <mergeCell ref="K6:K7"/>
    <mergeCell ref="H6:J6"/>
    <mergeCell ref="E6:G6"/>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x14ac:dyDescent="0.2">
      <c r="A1" s="406"/>
      <c r="B1" s="1695" t="s">
        <v>334</v>
      </c>
      <c r="C1" s="1695"/>
      <c r="D1" s="1695"/>
      <c r="E1" s="408"/>
      <c r="F1" s="408"/>
      <c r="G1" s="408"/>
      <c r="H1" s="408"/>
      <c r="I1" s="408"/>
      <c r="J1" s="409"/>
      <c r="K1" s="707"/>
      <c r="L1" s="707"/>
      <c r="M1" s="707"/>
      <c r="N1" s="410"/>
      <c r="O1" s="406"/>
    </row>
    <row r="2" spans="1:15" ht="6" customHeight="1" x14ac:dyDescent="0.2">
      <c r="A2" s="406"/>
      <c r="B2" s="1696"/>
      <c r="C2" s="1696"/>
      <c r="D2" s="1696"/>
      <c r="E2" s="412"/>
      <c r="F2" s="413"/>
      <c r="G2" s="413"/>
      <c r="H2" s="413"/>
      <c r="I2" s="413"/>
      <c r="J2" s="413"/>
      <c r="K2" s="414"/>
      <c r="L2" s="413"/>
      <c r="M2" s="414"/>
      <c r="N2" s="415"/>
      <c r="O2" s="406"/>
    </row>
    <row r="3" spans="1:15" ht="13.5" customHeight="1" thickBot="1" x14ac:dyDescent="0.25">
      <c r="A3" s="406"/>
      <c r="B3" s="416"/>
      <c r="C3" s="416"/>
      <c r="D3" s="416"/>
      <c r="E3" s="413"/>
      <c r="F3" s="413"/>
      <c r="G3" s="413"/>
      <c r="H3" s="413"/>
      <c r="I3" s="413" t="s">
        <v>34</v>
      </c>
      <c r="J3" s="413"/>
      <c r="K3" s="578"/>
      <c r="L3" s="413"/>
      <c r="M3" s="1108" t="s">
        <v>73</v>
      </c>
      <c r="N3" s="417"/>
      <c r="O3" s="406"/>
    </row>
    <row r="4" spans="1:15" s="420" customFormat="1" ht="13.5" customHeight="1" thickBot="1" x14ac:dyDescent="0.25">
      <c r="A4" s="418"/>
      <c r="B4" s="419"/>
      <c r="C4" s="1697" t="s">
        <v>0</v>
      </c>
      <c r="D4" s="1698"/>
      <c r="E4" s="1698"/>
      <c r="F4" s="1698"/>
      <c r="G4" s="1698"/>
      <c r="H4" s="1698"/>
      <c r="I4" s="1698"/>
      <c r="J4" s="1698"/>
      <c r="K4" s="1698"/>
      <c r="L4" s="1698"/>
      <c r="M4" s="1699"/>
      <c r="N4" s="417"/>
      <c r="O4" s="406"/>
    </row>
    <row r="5" spans="1:15" ht="4.5" customHeight="1" x14ac:dyDescent="0.2">
      <c r="A5" s="406"/>
      <c r="B5" s="416"/>
      <c r="C5" s="1566" t="s">
        <v>78</v>
      </c>
      <c r="D5" s="1566"/>
      <c r="F5" s="880"/>
      <c r="G5" s="880"/>
      <c r="H5" s="880"/>
      <c r="I5" s="423"/>
      <c r="J5" s="423"/>
      <c r="K5" s="423"/>
      <c r="L5" s="423"/>
      <c r="M5" s="423"/>
      <c r="N5" s="417"/>
      <c r="O5" s="406"/>
    </row>
    <row r="6" spans="1:15" ht="12" customHeight="1" x14ac:dyDescent="0.2">
      <c r="A6" s="406"/>
      <c r="B6" s="416"/>
      <c r="C6" s="1566"/>
      <c r="D6" s="1566"/>
      <c r="E6" s="1569">
        <v>2016</v>
      </c>
      <c r="F6" s="1569"/>
      <c r="G6" s="1569"/>
      <c r="H6" s="1569"/>
      <c r="I6" s="1569"/>
      <c r="J6" s="1569"/>
      <c r="K6" s="1706">
        <v>2017</v>
      </c>
      <c r="L6" s="1569"/>
      <c r="M6" s="1569"/>
      <c r="N6" s="417"/>
      <c r="O6" s="406"/>
    </row>
    <row r="7" spans="1:15" s="420" customFormat="1" ht="12.75" customHeight="1" x14ac:dyDescent="0.2">
      <c r="A7" s="418"/>
      <c r="B7" s="419"/>
      <c r="C7" s="425"/>
      <c r="D7" s="425"/>
      <c r="E7" s="851" t="s">
        <v>99</v>
      </c>
      <c r="F7" s="851" t="s">
        <v>98</v>
      </c>
      <c r="G7" s="765" t="s">
        <v>97</v>
      </c>
      <c r="H7" s="852" t="s">
        <v>96</v>
      </c>
      <c r="I7" s="851" t="s">
        <v>95</v>
      </c>
      <c r="J7" s="852" t="s">
        <v>94</v>
      </c>
      <c r="K7" s="852" t="s">
        <v>93</v>
      </c>
      <c r="L7" s="852" t="s">
        <v>104</v>
      </c>
      <c r="M7" s="851" t="s">
        <v>103</v>
      </c>
      <c r="N7" s="417"/>
      <c r="O7" s="406"/>
    </row>
    <row r="8" spans="1:15" s="429" customFormat="1" ht="12.75" customHeight="1" x14ac:dyDescent="0.2">
      <c r="A8" s="426"/>
      <c r="B8" s="427"/>
      <c r="C8" s="1700" t="s">
        <v>518</v>
      </c>
      <c r="D8" s="1700"/>
      <c r="E8" s="428"/>
      <c r="F8" s="428"/>
      <c r="G8" s="428"/>
      <c r="H8" s="428"/>
      <c r="I8" s="428"/>
      <c r="J8" s="428"/>
      <c r="K8" s="428"/>
      <c r="L8" s="428"/>
      <c r="M8" s="428"/>
      <c r="N8" s="417"/>
      <c r="O8" s="406"/>
    </row>
    <row r="9" spans="1:15" ht="11.25" customHeight="1" x14ac:dyDescent="0.2">
      <c r="A9" s="406"/>
      <c r="B9" s="1099"/>
      <c r="C9" s="1094" t="s">
        <v>135</v>
      </c>
      <c r="D9" s="1100"/>
      <c r="E9" s="1101">
        <v>244158</v>
      </c>
      <c r="F9" s="1101">
        <v>243496</v>
      </c>
      <c r="G9" s="1101">
        <v>242338</v>
      </c>
      <c r="H9" s="1101">
        <v>241327</v>
      </c>
      <c r="I9" s="1101">
        <v>240268</v>
      </c>
      <c r="J9" s="1101">
        <v>239957</v>
      </c>
      <c r="K9" s="1101">
        <v>239168</v>
      </c>
      <c r="L9" s="1101">
        <v>238070</v>
      </c>
      <c r="M9" s="1101">
        <v>237358</v>
      </c>
      <c r="N9" s="417"/>
      <c r="O9" s="406"/>
    </row>
    <row r="10" spans="1:15" ht="11.25" customHeight="1" x14ac:dyDescent="0.2">
      <c r="A10" s="406"/>
      <c r="B10" s="1099"/>
      <c r="C10" s="1094"/>
      <c r="D10" s="1102" t="s">
        <v>72</v>
      </c>
      <c r="E10" s="1103">
        <v>128334</v>
      </c>
      <c r="F10" s="1103">
        <v>128026</v>
      </c>
      <c r="G10" s="1103">
        <v>127474</v>
      </c>
      <c r="H10" s="1103">
        <v>126978</v>
      </c>
      <c r="I10" s="1103">
        <v>126502</v>
      </c>
      <c r="J10" s="1103">
        <v>126364</v>
      </c>
      <c r="K10" s="1103">
        <v>126026</v>
      </c>
      <c r="L10" s="1103">
        <v>125485</v>
      </c>
      <c r="M10" s="1103">
        <v>125185</v>
      </c>
      <c r="N10" s="417"/>
      <c r="O10" s="406"/>
    </row>
    <row r="11" spans="1:15" ht="11.25" customHeight="1" x14ac:dyDescent="0.2">
      <c r="A11" s="406"/>
      <c r="B11" s="1099"/>
      <c r="C11" s="1094"/>
      <c r="D11" s="1102" t="s">
        <v>71</v>
      </c>
      <c r="E11" s="1103">
        <v>115824</v>
      </c>
      <c r="F11" s="1103">
        <v>115470</v>
      </c>
      <c r="G11" s="1103">
        <v>114864</v>
      </c>
      <c r="H11" s="1103">
        <v>114349</v>
      </c>
      <c r="I11" s="1103">
        <v>113766</v>
      </c>
      <c r="J11" s="1103">
        <v>113593</v>
      </c>
      <c r="K11" s="1103">
        <v>113142</v>
      </c>
      <c r="L11" s="1103">
        <v>112585</v>
      </c>
      <c r="M11" s="1103">
        <v>112173</v>
      </c>
      <c r="N11" s="417"/>
      <c r="O11" s="406"/>
    </row>
    <row r="12" spans="1:15" ht="11.25" customHeight="1" x14ac:dyDescent="0.2">
      <c r="A12" s="406"/>
      <c r="B12" s="1099"/>
      <c r="C12" s="1094" t="s">
        <v>136</v>
      </c>
      <c r="D12" s="1100"/>
      <c r="E12" s="1101">
        <v>2030596</v>
      </c>
      <c r="F12" s="1101">
        <v>2031986</v>
      </c>
      <c r="G12" s="1101">
        <v>2031728</v>
      </c>
      <c r="H12" s="1101">
        <v>2031762</v>
      </c>
      <c r="I12" s="1101">
        <v>2032914</v>
      </c>
      <c r="J12" s="1101">
        <v>2034271</v>
      </c>
      <c r="K12" s="1101">
        <v>2035027</v>
      </c>
      <c r="L12" s="1101">
        <v>2032962</v>
      </c>
      <c r="M12" s="1101">
        <v>2031113</v>
      </c>
      <c r="N12" s="417"/>
      <c r="O12" s="406"/>
    </row>
    <row r="13" spans="1:15" ht="11.25" customHeight="1" x14ac:dyDescent="0.2">
      <c r="A13" s="406"/>
      <c r="B13" s="1099"/>
      <c r="C13" s="1094"/>
      <c r="D13" s="1102" t="s">
        <v>72</v>
      </c>
      <c r="E13" s="1103">
        <v>957146</v>
      </c>
      <c r="F13" s="1103">
        <v>957682</v>
      </c>
      <c r="G13" s="1103">
        <v>957496</v>
      </c>
      <c r="H13" s="1103">
        <v>957358</v>
      </c>
      <c r="I13" s="1103">
        <v>957739</v>
      </c>
      <c r="J13" s="1103">
        <v>958233</v>
      </c>
      <c r="K13" s="1103">
        <v>958277</v>
      </c>
      <c r="L13" s="1103">
        <v>957285</v>
      </c>
      <c r="M13" s="1103">
        <v>956313</v>
      </c>
      <c r="N13" s="417"/>
      <c r="O13" s="406"/>
    </row>
    <row r="14" spans="1:15" ht="11.25" customHeight="1" x14ac:dyDescent="0.2">
      <c r="A14" s="406"/>
      <c r="B14" s="1099"/>
      <c r="C14" s="1094"/>
      <c r="D14" s="1102" t="s">
        <v>71</v>
      </c>
      <c r="E14" s="1103">
        <v>1073450</v>
      </c>
      <c r="F14" s="1103">
        <v>1074304</v>
      </c>
      <c r="G14" s="1103">
        <v>1074232</v>
      </c>
      <c r="H14" s="1103">
        <v>1074404</v>
      </c>
      <c r="I14" s="1103">
        <v>1075175</v>
      </c>
      <c r="J14" s="1103">
        <v>1076038</v>
      </c>
      <c r="K14" s="1103">
        <v>1076750</v>
      </c>
      <c r="L14" s="1103">
        <v>1075677</v>
      </c>
      <c r="M14" s="1103">
        <v>1074800</v>
      </c>
      <c r="N14" s="417"/>
      <c r="O14" s="406"/>
    </row>
    <row r="15" spans="1:15" ht="11.25" customHeight="1" x14ac:dyDescent="0.2">
      <c r="A15" s="406"/>
      <c r="B15" s="1099"/>
      <c r="C15" s="1094" t="s">
        <v>137</v>
      </c>
      <c r="D15" s="1100"/>
      <c r="E15" s="1101">
        <v>721339</v>
      </c>
      <c r="F15" s="1101">
        <v>720932</v>
      </c>
      <c r="G15" s="1101">
        <v>714835</v>
      </c>
      <c r="H15" s="1101">
        <v>714877</v>
      </c>
      <c r="I15" s="1101">
        <v>715939</v>
      </c>
      <c r="J15" s="1101">
        <v>717288</v>
      </c>
      <c r="K15" s="1101">
        <v>717642</v>
      </c>
      <c r="L15" s="1101">
        <v>717158</v>
      </c>
      <c r="M15" s="1101">
        <v>714603</v>
      </c>
      <c r="N15" s="417"/>
      <c r="O15" s="406"/>
    </row>
    <row r="16" spans="1:15" ht="11.25" customHeight="1" x14ac:dyDescent="0.2">
      <c r="A16" s="406"/>
      <c r="B16" s="1099"/>
      <c r="C16" s="1094"/>
      <c r="D16" s="1102" t="s">
        <v>72</v>
      </c>
      <c r="E16" s="1103">
        <v>133695</v>
      </c>
      <c r="F16" s="1103">
        <v>133784</v>
      </c>
      <c r="G16" s="1103">
        <v>130977</v>
      </c>
      <c r="H16" s="1103">
        <v>131160</v>
      </c>
      <c r="I16" s="1103">
        <v>131697</v>
      </c>
      <c r="J16" s="1103">
        <v>132215</v>
      </c>
      <c r="K16" s="1103">
        <v>132410</v>
      </c>
      <c r="L16" s="1103">
        <v>132442</v>
      </c>
      <c r="M16" s="1103">
        <v>131545</v>
      </c>
      <c r="N16" s="417"/>
      <c r="O16" s="406"/>
    </row>
    <row r="17" spans="1:15" ht="11.25" customHeight="1" x14ac:dyDescent="0.2">
      <c r="A17" s="406"/>
      <c r="B17" s="1099"/>
      <c r="C17" s="1094"/>
      <c r="D17" s="1102" t="s">
        <v>71</v>
      </c>
      <c r="E17" s="1103">
        <v>587644</v>
      </c>
      <c r="F17" s="1103">
        <v>587148</v>
      </c>
      <c r="G17" s="1103">
        <v>583858</v>
      </c>
      <c r="H17" s="1103">
        <v>583717</v>
      </c>
      <c r="I17" s="1103">
        <v>584242</v>
      </c>
      <c r="J17" s="1103">
        <v>585073</v>
      </c>
      <c r="K17" s="1103">
        <v>585232</v>
      </c>
      <c r="L17" s="1103">
        <v>584716</v>
      </c>
      <c r="M17" s="1103">
        <v>583058</v>
      </c>
      <c r="N17" s="417"/>
      <c r="O17" s="406"/>
    </row>
    <row r="18" spans="1:15" ht="8.25" customHeight="1" x14ac:dyDescent="0.2">
      <c r="A18" s="406"/>
      <c r="B18" s="1099"/>
      <c r="C18" s="1701" t="s">
        <v>604</v>
      </c>
      <c r="D18" s="1701"/>
      <c r="E18" s="1701"/>
      <c r="F18" s="1701"/>
      <c r="G18" s="1701"/>
      <c r="H18" s="1701"/>
      <c r="I18" s="1701"/>
      <c r="J18" s="1701"/>
      <c r="K18" s="1701"/>
      <c r="L18" s="1701"/>
      <c r="M18" s="1701"/>
      <c r="N18" s="417"/>
      <c r="O18" s="88"/>
    </row>
    <row r="19" spans="1:15" ht="6" customHeight="1" thickBot="1" x14ac:dyDescent="0.25">
      <c r="A19" s="406"/>
      <c r="B19" s="416"/>
      <c r="C19" s="708"/>
      <c r="D19" s="708"/>
      <c r="E19" s="708"/>
      <c r="F19" s="708"/>
      <c r="G19" s="708"/>
      <c r="H19" s="708"/>
      <c r="I19" s="708"/>
      <c r="J19" s="708"/>
      <c r="K19" s="708"/>
      <c r="L19" s="708"/>
      <c r="M19" s="708"/>
      <c r="N19" s="417"/>
      <c r="O19" s="88"/>
    </row>
    <row r="20" spans="1:15" ht="15" customHeight="1" thickBot="1" x14ac:dyDescent="0.25">
      <c r="A20" s="406"/>
      <c r="B20" s="416"/>
      <c r="C20" s="1702" t="s">
        <v>495</v>
      </c>
      <c r="D20" s="1703"/>
      <c r="E20" s="1703"/>
      <c r="F20" s="1703"/>
      <c r="G20" s="1703"/>
      <c r="H20" s="1703"/>
      <c r="I20" s="1703"/>
      <c r="J20" s="1703"/>
      <c r="K20" s="1703"/>
      <c r="L20" s="1703"/>
      <c r="M20" s="1704"/>
      <c r="N20" s="417"/>
      <c r="O20" s="406"/>
    </row>
    <row r="21" spans="1:15" ht="9" customHeight="1" x14ac:dyDescent="0.2">
      <c r="A21" s="406"/>
      <c r="B21" s="416"/>
      <c r="C21" s="89" t="s">
        <v>78</v>
      </c>
      <c r="D21" s="414"/>
      <c r="E21" s="430"/>
      <c r="F21" s="430"/>
      <c r="G21" s="430"/>
      <c r="H21" s="430"/>
      <c r="I21" s="430"/>
      <c r="J21" s="430"/>
      <c r="K21" s="430"/>
      <c r="L21" s="430"/>
      <c r="M21" s="430"/>
      <c r="N21" s="417"/>
      <c r="O21" s="406"/>
    </row>
    <row r="22" spans="1:15" ht="12.75" customHeight="1" x14ac:dyDescent="0.2">
      <c r="A22" s="406"/>
      <c r="B22" s="416"/>
      <c r="C22" s="1700" t="s">
        <v>138</v>
      </c>
      <c r="D22" s="1700"/>
      <c r="E22" s="411"/>
      <c r="F22" s="428"/>
      <c r="G22" s="428"/>
      <c r="H22" s="428"/>
      <c r="I22" s="428"/>
      <c r="J22" s="428"/>
      <c r="K22" s="428"/>
      <c r="L22" s="428"/>
      <c r="M22" s="428"/>
      <c r="N22" s="417"/>
      <c r="O22" s="406"/>
    </row>
    <row r="23" spans="1:15" s="420" customFormat="1" ht="11.25" customHeight="1" x14ac:dyDescent="0.2">
      <c r="A23" s="418"/>
      <c r="B23" s="1104"/>
      <c r="C23" s="1088" t="s">
        <v>139</v>
      </c>
      <c r="D23" s="1105"/>
      <c r="E23" s="1091">
        <v>1137893</v>
      </c>
      <c r="F23" s="1091">
        <v>1139027</v>
      </c>
      <c r="G23" s="1091">
        <v>1104964</v>
      </c>
      <c r="H23" s="1091">
        <v>1110791</v>
      </c>
      <c r="I23" s="1091">
        <v>1114734</v>
      </c>
      <c r="J23" s="1091">
        <v>1109150</v>
      </c>
      <c r="K23" s="1091">
        <v>1061899</v>
      </c>
      <c r="L23" s="1091">
        <v>1064395</v>
      </c>
      <c r="M23" s="1091">
        <v>1064830</v>
      </c>
      <c r="N23" s="417"/>
      <c r="O23" s="418"/>
    </row>
    <row r="24" spans="1:15" ht="11.25" customHeight="1" x14ac:dyDescent="0.2">
      <c r="A24" s="406"/>
      <c r="B24" s="1099"/>
      <c r="C24" s="1705" t="s">
        <v>349</v>
      </c>
      <c r="D24" s="1705"/>
      <c r="E24" s="1091">
        <v>83849</v>
      </c>
      <c r="F24" s="1091">
        <v>84202</v>
      </c>
      <c r="G24" s="1091">
        <v>84367</v>
      </c>
      <c r="H24" s="1091">
        <v>84977</v>
      </c>
      <c r="I24" s="1091">
        <v>85888</v>
      </c>
      <c r="J24" s="1091">
        <v>86445</v>
      </c>
      <c r="K24" s="1091">
        <v>82538</v>
      </c>
      <c r="L24" s="1091">
        <v>82994</v>
      </c>
      <c r="M24" s="1091">
        <v>83044</v>
      </c>
      <c r="N24" s="431"/>
      <c r="O24" s="406"/>
    </row>
    <row r="25" spans="1:15" ht="11.25" customHeight="1" x14ac:dyDescent="0.2">
      <c r="A25" s="406"/>
      <c r="B25" s="1099"/>
      <c r="C25" s="1694" t="s">
        <v>140</v>
      </c>
      <c r="D25" s="1694"/>
      <c r="E25" s="1091">
        <v>5431</v>
      </c>
      <c r="F25" s="1091">
        <v>1686</v>
      </c>
      <c r="G25" s="1091">
        <v>1717</v>
      </c>
      <c r="H25" s="1091">
        <v>960</v>
      </c>
      <c r="I25" s="1091">
        <v>837</v>
      </c>
      <c r="J25" s="1091">
        <v>1085</v>
      </c>
      <c r="K25" s="1091">
        <v>1372</v>
      </c>
      <c r="L25" s="1091">
        <v>3217</v>
      </c>
      <c r="M25" s="1091">
        <v>5816</v>
      </c>
      <c r="N25" s="417"/>
      <c r="O25" s="433"/>
    </row>
    <row r="26" spans="1:15" ht="11.25" customHeight="1" x14ac:dyDescent="0.2">
      <c r="A26" s="406"/>
      <c r="B26" s="1099"/>
      <c r="C26" s="1705" t="s">
        <v>141</v>
      </c>
      <c r="D26" s="1705"/>
      <c r="E26" s="1106">
        <v>13296</v>
      </c>
      <c r="F26" s="1106">
        <v>13285</v>
      </c>
      <c r="G26" s="1106">
        <v>13285</v>
      </c>
      <c r="H26" s="1106">
        <v>13293</v>
      </c>
      <c r="I26" s="1106">
        <v>13294</v>
      </c>
      <c r="J26" s="1106">
        <v>13257</v>
      </c>
      <c r="K26" s="1106">
        <v>13207</v>
      </c>
      <c r="L26" s="1106">
        <v>13191</v>
      </c>
      <c r="M26" s="1106">
        <v>13149</v>
      </c>
      <c r="N26" s="417"/>
      <c r="O26" s="406"/>
    </row>
    <row r="27" spans="1:15" ht="11.25" customHeight="1" x14ac:dyDescent="0.2">
      <c r="A27" s="406"/>
      <c r="B27" s="1099"/>
      <c r="C27" s="1705" t="s">
        <v>350</v>
      </c>
      <c r="D27" s="1705"/>
      <c r="E27" s="1091">
        <v>12538</v>
      </c>
      <c r="F27" s="1091">
        <v>12528</v>
      </c>
      <c r="G27" s="1091">
        <v>12535</v>
      </c>
      <c r="H27" s="1091">
        <v>12532</v>
      </c>
      <c r="I27" s="1091">
        <v>12520</v>
      </c>
      <c r="J27" s="1091">
        <v>12448</v>
      </c>
      <c r="K27" s="1091">
        <v>12351</v>
      </c>
      <c r="L27" s="1091">
        <v>12285</v>
      </c>
      <c r="M27" s="1091">
        <v>12171</v>
      </c>
      <c r="N27" s="417"/>
      <c r="O27" s="406"/>
    </row>
    <row r="28" spans="1:15" s="437" customFormat="1" ht="8.25" customHeight="1" x14ac:dyDescent="0.2">
      <c r="A28" s="434"/>
      <c r="B28" s="1107"/>
      <c r="C28" s="1701" t="s">
        <v>605</v>
      </c>
      <c r="D28" s="1701"/>
      <c r="E28" s="1701"/>
      <c r="F28" s="1701"/>
      <c r="G28" s="1701"/>
      <c r="H28" s="1701"/>
      <c r="I28" s="1701"/>
      <c r="J28" s="1701"/>
      <c r="K28" s="1701"/>
      <c r="L28" s="1701"/>
      <c r="M28" s="1701"/>
      <c r="N28" s="435"/>
      <c r="O28" s="436"/>
    </row>
    <row r="29" spans="1:15" ht="6" customHeight="1" thickBot="1" x14ac:dyDescent="0.25">
      <c r="A29" s="406"/>
      <c r="B29" s="416"/>
      <c r="C29" s="416"/>
      <c r="D29" s="416"/>
      <c r="E29" s="413"/>
      <c r="F29" s="413"/>
      <c r="G29" s="413"/>
      <c r="H29" s="413"/>
      <c r="I29" s="413"/>
      <c r="J29" s="413"/>
      <c r="K29" s="414"/>
      <c r="L29" s="413"/>
      <c r="M29" s="414"/>
      <c r="N29" s="417"/>
      <c r="O29" s="438"/>
    </row>
    <row r="30" spans="1:15" ht="13.5" customHeight="1" thickBot="1" x14ac:dyDescent="0.25">
      <c r="A30" s="406"/>
      <c r="B30" s="416"/>
      <c r="C30" s="1678" t="s">
        <v>1</v>
      </c>
      <c r="D30" s="1679"/>
      <c r="E30" s="1679"/>
      <c r="F30" s="1679"/>
      <c r="G30" s="1679"/>
      <c r="H30" s="1679"/>
      <c r="I30" s="1679"/>
      <c r="J30" s="1679"/>
      <c r="K30" s="1679"/>
      <c r="L30" s="1679"/>
      <c r="M30" s="1680"/>
      <c r="N30" s="417"/>
      <c r="O30" s="406"/>
    </row>
    <row r="31" spans="1:15" ht="9" customHeight="1" x14ac:dyDescent="0.2">
      <c r="A31" s="406"/>
      <c r="B31" s="416"/>
      <c r="C31" s="89" t="s">
        <v>78</v>
      </c>
      <c r="D31" s="414"/>
      <c r="E31" s="439"/>
      <c r="F31" s="439"/>
      <c r="G31" s="439"/>
      <c r="H31" s="439"/>
      <c r="I31" s="439"/>
      <c r="J31" s="439"/>
      <c r="K31" s="439"/>
      <c r="L31" s="439"/>
      <c r="M31" s="439"/>
      <c r="N31" s="417"/>
      <c r="O31" s="406"/>
    </row>
    <row r="32" spans="1:15" s="444" customFormat="1" ht="13.5" customHeight="1" x14ac:dyDescent="0.2">
      <c r="A32" s="440"/>
      <c r="B32" s="441"/>
      <c r="C32" s="1707" t="s">
        <v>329</v>
      </c>
      <c r="D32" s="1707"/>
      <c r="E32" s="442">
        <v>219245</v>
      </c>
      <c r="F32" s="442">
        <v>217051</v>
      </c>
      <c r="G32" s="442">
        <v>223048</v>
      </c>
      <c r="H32" s="442">
        <v>210834</v>
      </c>
      <c r="I32" s="442">
        <v>227078</v>
      </c>
      <c r="J32" s="442">
        <v>225753</v>
      </c>
      <c r="K32" s="442">
        <v>222066</v>
      </c>
      <c r="L32" s="442">
        <v>218182</v>
      </c>
      <c r="M32" s="442">
        <v>211258</v>
      </c>
      <c r="N32" s="443"/>
      <c r="O32" s="440"/>
    </row>
    <row r="33" spans="1:16" s="444" customFormat="1" ht="15" customHeight="1" x14ac:dyDescent="0.2">
      <c r="A33" s="440"/>
      <c r="B33" s="441"/>
      <c r="C33" s="709" t="s">
        <v>328</v>
      </c>
      <c r="D33" s="709"/>
      <c r="E33" s="86"/>
      <c r="F33" s="86"/>
      <c r="G33" s="86"/>
      <c r="H33" s="86"/>
      <c r="I33" s="86"/>
      <c r="J33" s="86"/>
      <c r="K33" s="86"/>
      <c r="L33" s="86"/>
      <c r="M33" s="86"/>
      <c r="N33" s="443"/>
      <c r="O33" s="440"/>
    </row>
    <row r="34" spans="1:16" s="420" customFormat="1" ht="12.75" customHeight="1" x14ac:dyDescent="0.2">
      <c r="A34" s="418"/>
      <c r="B34" s="1104"/>
      <c r="C34" s="1708" t="s">
        <v>142</v>
      </c>
      <c r="D34" s="1708"/>
      <c r="E34" s="1091">
        <v>172183</v>
      </c>
      <c r="F34" s="1091">
        <v>170809</v>
      </c>
      <c r="G34" s="1091">
        <v>176833</v>
      </c>
      <c r="H34" s="1091">
        <v>165739</v>
      </c>
      <c r="I34" s="1091">
        <v>177526</v>
      </c>
      <c r="J34" s="1091">
        <v>176231</v>
      </c>
      <c r="K34" s="1091">
        <v>175033</v>
      </c>
      <c r="L34" s="1091">
        <v>170905</v>
      </c>
      <c r="M34" s="1091">
        <v>165106</v>
      </c>
      <c r="N34" s="445"/>
      <c r="O34" s="418"/>
    </row>
    <row r="35" spans="1:16" s="420" customFormat="1" ht="23.25" customHeight="1" x14ac:dyDescent="0.2">
      <c r="A35" s="418"/>
      <c r="B35" s="1104"/>
      <c r="C35" s="1708" t="s">
        <v>143</v>
      </c>
      <c r="D35" s="1708"/>
      <c r="E35" s="1091">
        <v>9048</v>
      </c>
      <c r="F35" s="1091">
        <v>8802</v>
      </c>
      <c r="G35" s="1091">
        <v>8958</v>
      </c>
      <c r="H35" s="1091">
        <v>8267</v>
      </c>
      <c r="I35" s="1091">
        <v>10516</v>
      </c>
      <c r="J35" s="1091">
        <v>11446</v>
      </c>
      <c r="K35" s="1091">
        <v>11352</v>
      </c>
      <c r="L35" s="1091">
        <v>11593</v>
      </c>
      <c r="M35" s="1091">
        <v>11012</v>
      </c>
      <c r="N35" s="445"/>
      <c r="O35" s="418"/>
    </row>
    <row r="36" spans="1:16" s="420" customFormat="1" ht="21.75" customHeight="1" x14ac:dyDescent="0.2">
      <c r="A36" s="418"/>
      <c r="B36" s="1104"/>
      <c r="C36" s="1708" t="s">
        <v>145</v>
      </c>
      <c r="D36" s="1708"/>
      <c r="E36" s="1091">
        <v>37902</v>
      </c>
      <c r="F36" s="1091">
        <v>36431</v>
      </c>
      <c r="G36" s="1091">
        <v>35619</v>
      </c>
      <c r="H36" s="1091">
        <v>34604</v>
      </c>
      <c r="I36" s="1091">
        <v>35927</v>
      </c>
      <c r="J36" s="1091">
        <v>34817</v>
      </c>
      <c r="K36" s="1091">
        <v>32794</v>
      </c>
      <c r="L36" s="1091">
        <v>32609</v>
      </c>
      <c r="M36" s="1091">
        <v>32117</v>
      </c>
      <c r="N36" s="445"/>
      <c r="O36" s="418"/>
    </row>
    <row r="37" spans="1:16" s="420" customFormat="1" ht="20.25" customHeight="1" x14ac:dyDescent="0.2">
      <c r="A37" s="418"/>
      <c r="B37" s="1104"/>
      <c r="C37" s="1708" t="s">
        <v>146</v>
      </c>
      <c r="D37" s="1708"/>
      <c r="E37" s="1091">
        <v>39</v>
      </c>
      <c r="F37" s="1091">
        <v>37</v>
      </c>
      <c r="G37" s="1091">
        <v>38</v>
      </c>
      <c r="H37" s="1091">
        <v>39</v>
      </c>
      <c r="I37" s="1091">
        <v>44</v>
      </c>
      <c r="J37" s="1091">
        <v>45</v>
      </c>
      <c r="K37" s="1091">
        <v>40</v>
      </c>
      <c r="L37" s="1091">
        <v>38</v>
      </c>
      <c r="M37" s="1091">
        <v>40</v>
      </c>
      <c r="N37" s="445"/>
      <c r="O37" s="418"/>
    </row>
    <row r="38" spans="1:16" s="420" customFormat="1" ht="20.25" customHeight="1" x14ac:dyDescent="0.2">
      <c r="A38" s="418"/>
      <c r="B38" s="1104"/>
      <c r="C38" s="1708" t="s">
        <v>530</v>
      </c>
      <c r="D38" s="1708"/>
      <c r="E38" s="1091">
        <v>73</v>
      </c>
      <c r="F38" s="1091">
        <v>972</v>
      </c>
      <c r="G38" s="1091">
        <v>1600</v>
      </c>
      <c r="H38" s="1091">
        <v>2185</v>
      </c>
      <c r="I38" s="1091">
        <v>3065</v>
      </c>
      <c r="J38" s="1091">
        <v>3214</v>
      </c>
      <c r="K38" s="1091">
        <v>2847</v>
      </c>
      <c r="L38" s="1091">
        <v>3037</v>
      </c>
      <c r="M38" s="1091">
        <v>2983</v>
      </c>
      <c r="N38" s="445"/>
      <c r="O38" s="418"/>
    </row>
    <row r="39" spans="1:16" s="420" customFormat="1" ht="6" customHeight="1" x14ac:dyDescent="0.2">
      <c r="A39" s="418"/>
      <c r="B39" s="1104"/>
      <c r="C39" s="1210"/>
      <c r="D39" s="1331"/>
      <c r="E39" s="1332"/>
      <c r="F39" s="1332"/>
      <c r="G39" s="1332"/>
      <c r="H39" s="1332"/>
      <c r="I39" s="1332"/>
      <c r="J39" s="1332"/>
      <c r="K39" s="1332"/>
      <c r="L39" s="1332"/>
      <c r="M39" s="1332"/>
      <c r="N39" s="445"/>
      <c r="O39" s="418"/>
    </row>
    <row r="40" spans="1:16" ht="12.75" customHeight="1" x14ac:dyDescent="0.2">
      <c r="A40" s="406"/>
      <c r="B40" s="416"/>
      <c r="C40" s="1707" t="s">
        <v>342</v>
      </c>
      <c r="D40" s="1707"/>
      <c r="E40" s="442"/>
      <c r="F40" s="442"/>
      <c r="G40" s="442"/>
      <c r="H40" s="442"/>
      <c r="I40" s="442"/>
      <c r="J40" s="442"/>
      <c r="K40" s="442"/>
      <c r="L40" s="442"/>
      <c r="M40" s="442"/>
      <c r="N40" s="417"/>
      <c r="O40" s="406"/>
    </row>
    <row r="41" spans="1:16" ht="10.5" customHeight="1" x14ac:dyDescent="0.2">
      <c r="A41" s="406"/>
      <c r="B41" s="416"/>
      <c r="C41" s="1094" t="s">
        <v>62</v>
      </c>
      <c r="D41" s="1089"/>
      <c r="E41" s="1090">
        <v>13420</v>
      </c>
      <c r="F41" s="1090">
        <v>13008</v>
      </c>
      <c r="G41" s="1090">
        <v>13697</v>
      </c>
      <c r="H41" s="1090">
        <v>12774</v>
      </c>
      <c r="I41" s="1090">
        <v>12919</v>
      </c>
      <c r="J41" s="1090">
        <v>12592</v>
      </c>
      <c r="K41" s="1090">
        <v>12193</v>
      </c>
      <c r="L41" s="1090">
        <v>12146</v>
      </c>
      <c r="M41" s="1090">
        <v>11957</v>
      </c>
      <c r="N41" s="417"/>
      <c r="O41" s="406">
        <v>24716</v>
      </c>
      <c r="P41" s="463"/>
    </row>
    <row r="42" spans="1:16" ht="10.5" customHeight="1" x14ac:dyDescent="0.2">
      <c r="A42" s="406"/>
      <c r="B42" s="416"/>
      <c r="C42" s="1094" t="s">
        <v>55</v>
      </c>
      <c r="D42" s="1089"/>
      <c r="E42" s="1090">
        <v>2992</v>
      </c>
      <c r="F42" s="1090">
        <v>3038</v>
      </c>
      <c r="G42" s="1090">
        <v>3108</v>
      </c>
      <c r="H42" s="1090">
        <v>3032</v>
      </c>
      <c r="I42" s="1090">
        <v>3368</v>
      </c>
      <c r="J42" s="1090">
        <v>3349</v>
      </c>
      <c r="K42" s="1090">
        <v>3367</v>
      </c>
      <c r="L42" s="1090">
        <v>3281</v>
      </c>
      <c r="M42" s="1090">
        <v>3207</v>
      </c>
      <c r="N42" s="417"/>
      <c r="O42" s="406">
        <v>5505</v>
      </c>
    </row>
    <row r="43" spans="1:16" ht="10.5" customHeight="1" x14ac:dyDescent="0.2">
      <c r="A43" s="406"/>
      <c r="B43" s="416"/>
      <c r="C43" s="1094" t="s">
        <v>64</v>
      </c>
      <c r="D43" s="1089"/>
      <c r="E43" s="1090">
        <v>17130</v>
      </c>
      <c r="F43" s="1090">
        <v>17233</v>
      </c>
      <c r="G43" s="1090">
        <v>18100</v>
      </c>
      <c r="H43" s="1090">
        <v>16662</v>
      </c>
      <c r="I43" s="1090">
        <v>16865</v>
      </c>
      <c r="J43" s="1090">
        <v>16371</v>
      </c>
      <c r="K43" s="1090">
        <v>16026</v>
      </c>
      <c r="L43" s="1090">
        <v>15723</v>
      </c>
      <c r="M43" s="1090">
        <v>15417</v>
      </c>
      <c r="N43" s="417"/>
      <c r="O43" s="406">
        <v>35834</v>
      </c>
    </row>
    <row r="44" spans="1:16" ht="10.5" customHeight="1" x14ac:dyDescent="0.2">
      <c r="A44" s="406"/>
      <c r="B44" s="416"/>
      <c r="C44" s="1094" t="s">
        <v>66</v>
      </c>
      <c r="D44" s="1089"/>
      <c r="E44" s="1090">
        <v>2048</v>
      </c>
      <c r="F44" s="1090">
        <v>2048</v>
      </c>
      <c r="G44" s="1090">
        <v>2152</v>
      </c>
      <c r="H44" s="1090">
        <v>1903</v>
      </c>
      <c r="I44" s="1090">
        <v>2045</v>
      </c>
      <c r="J44" s="1090">
        <v>1960</v>
      </c>
      <c r="K44" s="1090">
        <v>1914</v>
      </c>
      <c r="L44" s="1090">
        <v>1930</v>
      </c>
      <c r="M44" s="1090">
        <v>1874</v>
      </c>
      <c r="N44" s="417"/>
      <c r="O44" s="406">
        <v>3304</v>
      </c>
    </row>
    <row r="45" spans="1:16" ht="10.5" customHeight="1" x14ac:dyDescent="0.2">
      <c r="A45" s="406"/>
      <c r="B45" s="416"/>
      <c r="C45" s="1094" t="s">
        <v>75</v>
      </c>
      <c r="D45" s="1089"/>
      <c r="E45" s="1090">
        <v>3355</v>
      </c>
      <c r="F45" s="1090">
        <v>3410</v>
      </c>
      <c r="G45" s="1090">
        <v>3417</v>
      </c>
      <c r="H45" s="1090">
        <v>3230</v>
      </c>
      <c r="I45" s="1090">
        <v>3414</v>
      </c>
      <c r="J45" s="1090">
        <v>3310</v>
      </c>
      <c r="K45" s="1090">
        <v>3326</v>
      </c>
      <c r="L45" s="1090">
        <v>3266</v>
      </c>
      <c r="M45" s="1090">
        <v>3189</v>
      </c>
      <c r="N45" s="417"/>
      <c r="O45" s="406">
        <v>6334</v>
      </c>
    </row>
    <row r="46" spans="1:16" ht="10.5" customHeight="1" x14ac:dyDescent="0.2">
      <c r="A46" s="406"/>
      <c r="B46" s="416"/>
      <c r="C46" s="1094" t="s">
        <v>61</v>
      </c>
      <c r="D46" s="1089"/>
      <c r="E46" s="1090">
        <v>7367</v>
      </c>
      <c r="F46" s="1090">
        <v>7335</v>
      </c>
      <c r="G46" s="1090">
        <v>7545</v>
      </c>
      <c r="H46" s="1090">
        <v>7330</v>
      </c>
      <c r="I46" s="1090">
        <v>7682</v>
      </c>
      <c r="J46" s="1090">
        <v>7524</v>
      </c>
      <c r="K46" s="1090">
        <v>7664</v>
      </c>
      <c r="L46" s="1090">
        <v>7497</v>
      </c>
      <c r="M46" s="1090">
        <v>7240</v>
      </c>
      <c r="N46" s="417"/>
      <c r="O46" s="406">
        <v>14052</v>
      </c>
    </row>
    <row r="47" spans="1:16" ht="10.5" customHeight="1" x14ac:dyDescent="0.2">
      <c r="A47" s="406"/>
      <c r="B47" s="416"/>
      <c r="C47" s="1094" t="s">
        <v>56</v>
      </c>
      <c r="D47" s="1089"/>
      <c r="E47" s="1090">
        <v>3083</v>
      </c>
      <c r="F47" s="1090">
        <v>3251</v>
      </c>
      <c r="G47" s="1090">
        <v>3335</v>
      </c>
      <c r="H47" s="1090">
        <v>3163</v>
      </c>
      <c r="I47" s="1090">
        <v>3507</v>
      </c>
      <c r="J47" s="1090">
        <v>3247</v>
      </c>
      <c r="K47" s="1090">
        <v>3114</v>
      </c>
      <c r="L47" s="1090">
        <v>2988</v>
      </c>
      <c r="M47" s="1090">
        <v>2932</v>
      </c>
      <c r="N47" s="417"/>
      <c r="O47" s="406">
        <v>5973</v>
      </c>
    </row>
    <row r="48" spans="1:16" ht="10.5" customHeight="1" x14ac:dyDescent="0.2">
      <c r="A48" s="406"/>
      <c r="B48" s="416"/>
      <c r="C48" s="1094" t="s">
        <v>74</v>
      </c>
      <c r="D48" s="1089"/>
      <c r="E48" s="1090">
        <v>7243</v>
      </c>
      <c r="F48" s="1090">
        <v>6960</v>
      </c>
      <c r="G48" s="1090">
        <v>7166</v>
      </c>
      <c r="H48" s="1090">
        <v>7665</v>
      </c>
      <c r="I48" s="1090">
        <v>13451</v>
      </c>
      <c r="J48" s="1090">
        <v>16605</v>
      </c>
      <c r="K48" s="1090">
        <v>16845</v>
      </c>
      <c r="L48" s="1090">
        <v>16771</v>
      </c>
      <c r="M48" s="1090">
        <v>14590</v>
      </c>
      <c r="N48" s="417"/>
      <c r="O48" s="406">
        <v>26102</v>
      </c>
    </row>
    <row r="49" spans="1:15" ht="10.5" customHeight="1" x14ac:dyDescent="0.2">
      <c r="A49" s="406"/>
      <c r="B49" s="416"/>
      <c r="C49" s="1094" t="s">
        <v>76</v>
      </c>
      <c r="D49" s="1089"/>
      <c r="E49" s="1090">
        <v>2409</v>
      </c>
      <c r="F49" s="1090">
        <v>2381</v>
      </c>
      <c r="G49" s="1090">
        <v>2466</v>
      </c>
      <c r="H49" s="1090">
        <v>2283</v>
      </c>
      <c r="I49" s="1090">
        <v>2370</v>
      </c>
      <c r="J49" s="1090">
        <v>2323</v>
      </c>
      <c r="K49" s="1090">
        <v>2250</v>
      </c>
      <c r="L49" s="1090">
        <v>2269</v>
      </c>
      <c r="M49" s="1090">
        <v>2204</v>
      </c>
      <c r="N49" s="417"/>
      <c r="O49" s="406">
        <v>4393</v>
      </c>
    </row>
    <row r="50" spans="1:15" ht="10.5" customHeight="1" x14ac:dyDescent="0.2">
      <c r="A50" s="406"/>
      <c r="B50" s="416"/>
      <c r="C50" s="1094" t="s">
        <v>60</v>
      </c>
      <c r="D50" s="1089"/>
      <c r="E50" s="1090">
        <v>7500</v>
      </c>
      <c r="F50" s="1090">
        <v>7600</v>
      </c>
      <c r="G50" s="1090">
        <v>7840</v>
      </c>
      <c r="H50" s="1090">
        <v>6920</v>
      </c>
      <c r="I50" s="1090">
        <v>7412</v>
      </c>
      <c r="J50" s="1090">
        <v>7321</v>
      </c>
      <c r="K50" s="1090">
        <v>7598</v>
      </c>
      <c r="L50" s="1090">
        <v>7042</v>
      </c>
      <c r="M50" s="1090">
        <v>6796</v>
      </c>
      <c r="N50" s="417"/>
      <c r="O50" s="406">
        <v>16923</v>
      </c>
    </row>
    <row r="51" spans="1:15" ht="10.5" customHeight="1" x14ac:dyDescent="0.2">
      <c r="A51" s="406"/>
      <c r="B51" s="416"/>
      <c r="C51" s="1094" t="s">
        <v>59</v>
      </c>
      <c r="D51" s="1089"/>
      <c r="E51" s="1090">
        <v>45703</v>
      </c>
      <c r="F51" s="1090">
        <v>44701</v>
      </c>
      <c r="G51" s="1090">
        <v>45144</v>
      </c>
      <c r="H51" s="1090">
        <v>44027</v>
      </c>
      <c r="I51" s="1090">
        <v>46240</v>
      </c>
      <c r="J51" s="1090">
        <v>45101</v>
      </c>
      <c r="K51" s="1090">
        <v>43947</v>
      </c>
      <c r="L51" s="1090">
        <v>43427</v>
      </c>
      <c r="M51" s="1090">
        <v>42475</v>
      </c>
      <c r="N51" s="417"/>
      <c r="O51" s="406">
        <v>81201</v>
      </c>
    </row>
    <row r="52" spans="1:15" ht="10.5" customHeight="1" x14ac:dyDescent="0.2">
      <c r="A52" s="406"/>
      <c r="B52" s="416"/>
      <c r="C52" s="1094" t="s">
        <v>57</v>
      </c>
      <c r="D52" s="1089"/>
      <c r="E52" s="1090">
        <v>2310</v>
      </c>
      <c r="F52" s="1090">
        <v>2315</v>
      </c>
      <c r="G52" s="1090">
        <v>2497</v>
      </c>
      <c r="H52" s="1090">
        <v>2356</v>
      </c>
      <c r="I52" s="1090">
        <v>2532</v>
      </c>
      <c r="J52" s="1090">
        <v>2407</v>
      </c>
      <c r="K52" s="1090">
        <v>2465</v>
      </c>
      <c r="L52" s="1090">
        <v>2397</v>
      </c>
      <c r="M52" s="1090">
        <v>2327</v>
      </c>
      <c r="N52" s="417"/>
      <c r="O52" s="406">
        <v>4403</v>
      </c>
    </row>
    <row r="53" spans="1:15" ht="10.5" customHeight="1" x14ac:dyDescent="0.2">
      <c r="A53" s="406"/>
      <c r="B53" s="416"/>
      <c r="C53" s="1094" t="s">
        <v>63</v>
      </c>
      <c r="D53" s="1089"/>
      <c r="E53" s="1090">
        <v>48367</v>
      </c>
      <c r="F53" s="1090">
        <v>48206</v>
      </c>
      <c r="G53" s="1090">
        <v>49200</v>
      </c>
      <c r="H53" s="1090">
        <v>45267</v>
      </c>
      <c r="I53" s="1090">
        <v>46901</v>
      </c>
      <c r="J53" s="1090">
        <v>46241</v>
      </c>
      <c r="K53" s="1090">
        <v>45195</v>
      </c>
      <c r="L53" s="1090">
        <v>43777</v>
      </c>
      <c r="M53" s="1090">
        <v>42574</v>
      </c>
      <c r="N53" s="417"/>
      <c r="O53" s="406">
        <v>88638</v>
      </c>
    </row>
    <row r="54" spans="1:15" ht="10.5" customHeight="1" x14ac:dyDescent="0.2">
      <c r="A54" s="406"/>
      <c r="B54" s="416"/>
      <c r="C54" s="1094" t="s">
        <v>79</v>
      </c>
      <c r="D54" s="1089"/>
      <c r="E54" s="1090">
        <v>8310</v>
      </c>
      <c r="F54" s="1090">
        <v>8363</v>
      </c>
      <c r="G54" s="1090">
        <v>8630</v>
      </c>
      <c r="H54" s="1090">
        <v>8083</v>
      </c>
      <c r="I54" s="1090">
        <v>8987</v>
      </c>
      <c r="J54" s="1090">
        <v>8961</v>
      </c>
      <c r="K54" s="1090">
        <v>9012</v>
      </c>
      <c r="L54" s="1090">
        <v>8677</v>
      </c>
      <c r="M54" s="1090">
        <v>8497</v>
      </c>
      <c r="N54" s="417"/>
      <c r="O54" s="406">
        <v>18640</v>
      </c>
    </row>
    <row r="55" spans="1:15" ht="10.5" customHeight="1" x14ac:dyDescent="0.2">
      <c r="A55" s="406"/>
      <c r="B55" s="416"/>
      <c r="C55" s="1094" t="s">
        <v>58</v>
      </c>
      <c r="D55" s="1089"/>
      <c r="E55" s="1090">
        <v>19358</v>
      </c>
      <c r="F55" s="1090">
        <v>18905</v>
      </c>
      <c r="G55" s="1090">
        <v>19576</v>
      </c>
      <c r="H55" s="1090">
        <v>18650</v>
      </c>
      <c r="I55" s="1090">
        <v>19529</v>
      </c>
      <c r="J55" s="1090">
        <v>18940</v>
      </c>
      <c r="K55" s="1090">
        <v>18618</v>
      </c>
      <c r="L55" s="1090">
        <v>18758</v>
      </c>
      <c r="M55" s="1090">
        <v>18454</v>
      </c>
      <c r="N55" s="417"/>
      <c r="O55" s="406">
        <v>35533</v>
      </c>
    </row>
    <row r="56" spans="1:15" ht="10.5" customHeight="1" x14ac:dyDescent="0.2">
      <c r="A56" s="406"/>
      <c r="B56" s="416"/>
      <c r="C56" s="1094" t="s">
        <v>65</v>
      </c>
      <c r="D56" s="1089"/>
      <c r="E56" s="1090">
        <v>3687</v>
      </c>
      <c r="F56" s="1090">
        <v>3694</v>
      </c>
      <c r="G56" s="1090">
        <v>3731</v>
      </c>
      <c r="H56" s="1090">
        <v>3463</v>
      </c>
      <c r="I56" s="1090">
        <v>3675</v>
      </c>
      <c r="J56" s="1090">
        <v>3587</v>
      </c>
      <c r="K56" s="1090">
        <v>3585</v>
      </c>
      <c r="L56" s="1090">
        <v>3476</v>
      </c>
      <c r="M56" s="1090">
        <v>3350</v>
      </c>
      <c r="N56" s="417"/>
      <c r="O56" s="406">
        <v>6979</v>
      </c>
    </row>
    <row r="57" spans="1:15" ht="10.5" customHeight="1" x14ac:dyDescent="0.2">
      <c r="A57" s="406"/>
      <c r="B57" s="416"/>
      <c r="C57" s="1094" t="s">
        <v>67</v>
      </c>
      <c r="D57" s="1089"/>
      <c r="E57" s="1090">
        <v>3372</v>
      </c>
      <c r="F57" s="1090">
        <v>3403</v>
      </c>
      <c r="G57" s="1090">
        <v>3596</v>
      </c>
      <c r="H57" s="1090">
        <v>3245</v>
      </c>
      <c r="I57" s="1090">
        <v>3418</v>
      </c>
      <c r="J57" s="1090">
        <v>3334</v>
      </c>
      <c r="K57" s="1090">
        <v>3255</v>
      </c>
      <c r="L57" s="1090">
        <v>3288</v>
      </c>
      <c r="M57" s="1090">
        <v>3257</v>
      </c>
      <c r="N57" s="417"/>
      <c r="O57" s="406">
        <v>5622</v>
      </c>
    </row>
    <row r="58" spans="1:15" ht="10.5" customHeight="1" x14ac:dyDescent="0.2">
      <c r="A58" s="406"/>
      <c r="B58" s="416"/>
      <c r="C58" s="1094" t="s">
        <v>77</v>
      </c>
      <c r="D58" s="1089"/>
      <c r="E58" s="1090">
        <v>6723</v>
      </c>
      <c r="F58" s="1090">
        <v>6846</v>
      </c>
      <c r="G58" s="1090">
        <v>7125</v>
      </c>
      <c r="H58" s="1090">
        <v>6428</v>
      </c>
      <c r="I58" s="1090">
        <v>7001</v>
      </c>
      <c r="J58" s="1090">
        <v>7066</v>
      </c>
      <c r="K58" s="1090">
        <v>6993</v>
      </c>
      <c r="L58" s="1090">
        <v>6748</v>
      </c>
      <c r="M58" s="1090">
        <v>6488</v>
      </c>
      <c r="N58" s="417"/>
      <c r="O58" s="406">
        <v>12225</v>
      </c>
    </row>
    <row r="59" spans="1:15" ht="10.5" customHeight="1" x14ac:dyDescent="0.2">
      <c r="A59" s="406"/>
      <c r="B59" s="416"/>
      <c r="C59" s="1094" t="s">
        <v>130</v>
      </c>
      <c r="D59" s="1089"/>
      <c r="E59" s="1090">
        <v>6984</v>
      </c>
      <c r="F59" s="1090">
        <v>6825</v>
      </c>
      <c r="G59" s="1090">
        <v>6784</v>
      </c>
      <c r="H59" s="1090">
        <v>6623</v>
      </c>
      <c r="I59" s="1090">
        <v>6923</v>
      </c>
      <c r="J59" s="1090">
        <v>6978</v>
      </c>
      <c r="K59" s="1090">
        <v>6811</v>
      </c>
      <c r="L59" s="1090">
        <v>6776</v>
      </c>
      <c r="M59" s="1090">
        <v>6601</v>
      </c>
      <c r="N59" s="417"/>
      <c r="O59" s="406">
        <v>8291</v>
      </c>
    </row>
    <row r="60" spans="1:15" ht="10.5" customHeight="1" x14ac:dyDescent="0.2">
      <c r="A60" s="406"/>
      <c r="B60" s="416"/>
      <c r="C60" s="1094" t="s">
        <v>131</v>
      </c>
      <c r="D60" s="1089"/>
      <c r="E60" s="1090">
        <v>6902</v>
      </c>
      <c r="F60" s="1090">
        <v>6781</v>
      </c>
      <c r="G60" s="1090">
        <v>7034</v>
      </c>
      <c r="H60" s="1090">
        <v>6869</v>
      </c>
      <c r="I60" s="1090">
        <v>7280</v>
      </c>
      <c r="J60" s="1090">
        <v>7279</v>
      </c>
      <c r="K60" s="1090">
        <v>7056</v>
      </c>
      <c r="L60" s="1090">
        <v>7018</v>
      </c>
      <c r="M60" s="1090">
        <v>6863</v>
      </c>
      <c r="N60" s="417"/>
      <c r="O60" s="406">
        <v>12043</v>
      </c>
    </row>
    <row r="61" spans="1:15" s="444" customFormat="1" ht="14.25" customHeight="1" x14ac:dyDescent="0.2">
      <c r="A61" s="440"/>
      <c r="B61" s="441"/>
      <c r="C61" s="709" t="s">
        <v>147</v>
      </c>
      <c r="D61" s="709"/>
      <c r="E61" s="442"/>
      <c r="F61" s="442"/>
      <c r="G61" s="442"/>
      <c r="H61" s="442"/>
      <c r="I61" s="442"/>
      <c r="J61" s="442"/>
      <c r="K61" s="442"/>
      <c r="L61" s="442"/>
      <c r="M61" s="442"/>
      <c r="N61" s="443"/>
      <c r="O61" s="440"/>
    </row>
    <row r="62" spans="1:15" s="420" customFormat="1" ht="13.5" customHeight="1" x14ac:dyDescent="0.2">
      <c r="A62" s="418"/>
      <c r="B62" s="1104"/>
      <c r="C62" s="1708" t="s">
        <v>148</v>
      </c>
      <c r="D62" s="1708"/>
      <c r="E62" s="1092">
        <v>452.55</v>
      </c>
      <c r="F62" s="1092">
        <v>456.59</v>
      </c>
      <c r="G62" s="1092">
        <v>459.26</v>
      </c>
      <c r="H62" s="1092">
        <v>454.99063576868502</v>
      </c>
      <c r="I62" s="1092">
        <v>450.45730771641399</v>
      </c>
      <c r="J62" s="1092">
        <v>449.01</v>
      </c>
      <c r="K62" s="1092">
        <v>450.37</v>
      </c>
      <c r="L62" s="1092">
        <v>461.06</v>
      </c>
      <c r="M62" s="1092">
        <v>459.48</v>
      </c>
      <c r="N62" s="445"/>
      <c r="O62" s="418">
        <v>491.25</v>
      </c>
    </row>
    <row r="63" spans="1:15" ht="8.25" customHeight="1" x14ac:dyDescent="0.2">
      <c r="A63" s="406"/>
      <c r="B63" s="1099"/>
      <c r="C63" s="1701" t="s">
        <v>606</v>
      </c>
      <c r="D63" s="1701"/>
      <c r="E63" s="1701"/>
      <c r="F63" s="1701"/>
      <c r="G63" s="1701"/>
      <c r="H63" s="1701"/>
      <c r="I63" s="1701"/>
      <c r="J63" s="1701"/>
      <c r="K63" s="1701"/>
      <c r="L63" s="1701"/>
      <c r="M63" s="1701"/>
      <c r="N63" s="417"/>
      <c r="O63" s="406"/>
    </row>
    <row r="64" spans="1:15" ht="6" customHeight="1" thickBot="1" x14ac:dyDescent="0.25">
      <c r="A64" s="406"/>
      <c r="B64" s="416"/>
      <c r="C64" s="361"/>
      <c r="D64" s="361"/>
      <c r="E64" s="361"/>
      <c r="F64" s="361"/>
      <c r="G64" s="361"/>
      <c r="H64" s="361"/>
      <c r="I64" s="361"/>
      <c r="J64" s="361"/>
      <c r="K64" s="361"/>
      <c r="L64" s="361"/>
      <c r="M64" s="361"/>
      <c r="N64" s="417"/>
      <c r="O64" s="406"/>
    </row>
    <row r="65" spans="1:15" ht="13.5" customHeight="1" thickBot="1" x14ac:dyDescent="0.25">
      <c r="A65" s="406"/>
      <c r="B65" s="416"/>
      <c r="C65" s="1702" t="s">
        <v>22</v>
      </c>
      <c r="D65" s="1703"/>
      <c r="E65" s="1703"/>
      <c r="F65" s="1703"/>
      <c r="G65" s="1703"/>
      <c r="H65" s="1703"/>
      <c r="I65" s="1703"/>
      <c r="J65" s="1703"/>
      <c r="K65" s="1703"/>
      <c r="L65" s="1703"/>
      <c r="M65" s="1704"/>
      <c r="N65" s="417"/>
      <c r="O65" s="406"/>
    </row>
    <row r="66" spans="1:15" ht="9" customHeight="1" x14ac:dyDescent="0.2">
      <c r="A66" s="406"/>
      <c r="B66" s="416"/>
      <c r="C66" s="1109" t="s">
        <v>78</v>
      </c>
      <c r="D66" s="432"/>
      <c r="E66" s="447"/>
      <c r="F66" s="447"/>
      <c r="G66" s="447"/>
      <c r="H66" s="447"/>
      <c r="I66" s="447"/>
      <c r="J66" s="447"/>
      <c r="K66" s="447"/>
      <c r="L66" s="447"/>
      <c r="M66" s="447"/>
      <c r="N66" s="417"/>
      <c r="O66" s="406"/>
    </row>
    <row r="67" spans="1:15" ht="12.75" customHeight="1" x14ac:dyDescent="0.2">
      <c r="A67" s="406"/>
      <c r="B67" s="416"/>
      <c r="C67" s="1700" t="s">
        <v>144</v>
      </c>
      <c r="D67" s="1700"/>
      <c r="E67" s="442">
        <f t="shared" ref="E67:L67" si="0">+E68+E69</f>
        <v>123562</v>
      </c>
      <c r="F67" s="442">
        <f t="shared" si="0"/>
        <v>107950</v>
      </c>
      <c r="G67" s="442">
        <f t="shared" si="0"/>
        <v>114795</v>
      </c>
      <c r="H67" s="442">
        <f t="shared" si="0"/>
        <v>110574</v>
      </c>
      <c r="I67" s="442">
        <f t="shared" si="0"/>
        <v>151152</v>
      </c>
      <c r="J67" s="442">
        <f t="shared" si="0"/>
        <v>76905</v>
      </c>
      <c r="K67" s="442">
        <f t="shared" si="0"/>
        <v>131549</v>
      </c>
      <c r="L67" s="442">
        <f t="shared" si="0"/>
        <v>128920</v>
      </c>
      <c r="M67" s="442">
        <f t="shared" ref="M67" si="1">+M68+M69</f>
        <v>119274</v>
      </c>
      <c r="N67" s="417"/>
      <c r="O67" s="406"/>
    </row>
    <row r="68" spans="1:15" ht="11.25" customHeight="1" x14ac:dyDescent="0.2">
      <c r="A68" s="406"/>
      <c r="B68" s="416"/>
      <c r="C68" s="1094" t="s">
        <v>72</v>
      </c>
      <c r="D68" s="1093"/>
      <c r="E68" s="1090">
        <v>49125</v>
      </c>
      <c r="F68" s="1090">
        <v>43204</v>
      </c>
      <c r="G68" s="1090">
        <v>46375</v>
      </c>
      <c r="H68" s="1090">
        <v>43850</v>
      </c>
      <c r="I68" s="1090">
        <v>59214</v>
      </c>
      <c r="J68" s="1090">
        <v>30256</v>
      </c>
      <c r="K68" s="1090">
        <v>52279</v>
      </c>
      <c r="L68" s="1090">
        <v>50228</v>
      </c>
      <c r="M68" s="1090">
        <v>46824</v>
      </c>
      <c r="N68" s="417"/>
      <c r="O68" s="406"/>
    </row>
    <row r="69" spans="1:15" ht="11.25" customHeight="1" x14ac:dyDescent="0.2">
      <c r="A69" s="406"/>
      <c r="B69" s="416"/>
      <c r="C69" s="1094" t="s">
        <v>71</v>
      </c>
      <c r="D69" s="1093"/>
      <c r="E69" s="1090">
        <v>74437</v>
      </c>
      <c r="F69" s="1090">
        <v>64746</v>
      </c>
      <c r="G69" s="1090">
        <v>68420</v>
      </c>
      <c r="H69" s="1090">
        <v>66724</v>
      </c>
      <c r="I69" s="1090">
        <v>91938</v>
      </c>
      <c r="J69" s="1090">
        <v>46649</v>
      </c>
      <c r="K69" s="1090">
        <v>79270</v>
      </c>
      <c r="L69" s="1090">
        <v>78692</v>
      </c>
      <c r="M69" s="1090">
        <v>72450</v>
      </c>
      <c r="N69" s="417"/>
      <c r="O69" s="406">
        <v>58328</v>
      </c>
    </row>
    <row r="70" spans="1:15" s="444" customFormat="1" ht="8.25" customHeight="1" x14ac:dyDescent="0.2">
      <c r="A70" s="440"/>
      <c r="B70" s="441"/>
      <c r="C70" s="1712" t="s">
        <v>607</v>
      </c>
      <c r="D70" s="1712"/>
      <c r="E70" s="1712"/>
      <c r="F70" s="1712"/>
      <c r="G70" s="1712"/>
      <c r="H70" s="1712"/>
      <c r="I70" s="1712"/>
      <c r="J70" s="1712"/>
      <c r="K70" s="1712"/>
      <c r="L70" s="1712"/>
      <c r="M70" s="1712"/>
      <c r="N70" s="417"/>
      <c r="O70" s="440"/>
    </row>
    <row r="71" spans="1:15" ht="13.5" customHeight="1" x14ac:dyDescent="0.2">
      <c r="A71" s="406"/>
      <c r="B71" s="416"/>
      <c r="C71" s="1098" t="s">
        <v>434</v>
      </c>
      <c r="D71" s="90"/>
      <c r="E71" s="90"/>
      <c r="F71" s="90"/>
      <c r="G71" s="794" t="s">
        <v>134</v>
      </c>
      <c r="H71" s="90"/>
      <c r="I71" s="90"/>
      <c r="J71" s="90"/>
      <c r="K71" s="90"/>
      <c r="L71" s="90"/>
      <c r="M71" s="90"/>
      <c r="N71" s="417"/>
      <c r="O71" s="406"/>
    </row>
    <row r="72" spans="1:15" ht="8.25" customHeight="1" x14ac:dyDescent="0.2">
      <c r="A72" s="406"/>
      <c r="B72" s="416"/>
      <c r="C72" s="1709" t="s">
        <v>242</v>
      </c>
      <c r="D72" s="1709"/>
      <c r="E72" s="1709"/>
      <c r="F72" s="1709"/>
      <c r="G72" s="1709"/>
      <c r="H72" s="1709"/>
      <c r="I72" s="1709"/>
      <c r="J72" s="1709"/>
      <c r="K72" s="1709"/>
      <c r="L72" s="1709"/>
      <c r="M72" s="1709"/>
      <c r="N72" s="1095"/>
      <c r="O72" s="406"/>
    </row>
    <row r="73" spans="1:15" ht="8.25" customHeight="1" x14ac:dyDescent="0.2">
      <c r="A73" s="406"/>
      <c r="B73" s="416"/>
      <c r="C73" s="1096" t="s">
        <v>243</v>
      </c>
      <c r="D73" s="1096"/>
      <c r="E73" s="1096"/>
      <c r="F73" s="1096"/>
      <c r="G73" s="1096"/>
      <c r="H73" s="1096"/>
      <c r="I73" s="1096"/>
      <c r="J73" s="1097"/>
      <c r="K73" s="1709"/>
      <c r="L73" s="1709"/>
      <c r="M73" s="1709"/>
      <c r="N73" s="1711"/>
      <c r="O73" s="406"/>
    </row>
    <row r="74" spans="1:15" ht="13.5" customHeight="1" x14ac:dyDescent="0.2">
      <c r="A74" s="406"/>
      <c r="B74" s="416"/>
      <c r="C74" s="406"/>
      <c r="D74" s="406"/>
      <c r="E74" s="413"/>
      <c r="F74" s="413"/>
      <c r="G74" s="413"/>
      <c r="H74" s="413"/>
      <c r="I74" s="413"/>
      <c r="J74" s="413"/>
      <c r="K74" s="1710">
        <v>42826</v>
      </c>
      <c r="L74" s="1710"/>
      <c r="M74" s="1710"/>
      <c r="N74" s="450">
        <v>19</v>
      </c>
      <c r="O74" s="413"/>
    </row>
    <row r="75" spans="1:15" ht="13.5" customHeight="1" x14ac:dyDescent="0.2"/>
  </sheetData>
  <mergeCells count="32">
    <mergeCell ref="C65:M65"/>
    <mergeCell ref="C67:D67"/>
    <mergeCell ref="C72:M72"/>
    <mergeCell ref="K74:M74"/>
    <mergeCell ref="K73:N73"/>
    <mergeCell ref="C70:H70"/>
    <mergeCell ref="I70:M70"/>
    <mergeCell ref="C63:M63"/>
    <mergeCell ref="C26:D26"/>
    <mergeCell ref="C27:D27"/>
    <mergeCell ref="C28:M28"/>
    <mergeCell ref="C30:M30"/>
    <mergeCell ref="C32:D32"/>
    <mergeCell ref="C34:D34"/>
    <mergeCell ref="C35:D35"/>
    <mergeCell ref="C36:D36"/>
    <mergeCell ref="C37:D37"/>
    <mergeCell ref="C40:D40"/>
    <mergeCell ref="C62:D62"/>
    <mergeCell ref="C38:D38"/>
    <mergeCell ref="C25:D25"/>
    <mergeCell ref="B1:D1"/>
    <mergeCell ref="B2:D2"/>
    <mergeCell ref="C4:M4"/>
    <mergeCell ref="C5:D6"/>
    <mergeCell ref="C8:D8"/>
    <mergeCell ref="C18:M18"/>
    <mergeCell ref="C20:M20"/>
    <mergeCell ref="C22:D22"/>
    <mergeCell ref="C24:D24"/>
    <mergeCell ref="E6:J6"/>
    <mergeCell ref="K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AA73"/>
  <sheetViews>
    <sheetView zoomScaleNormal="100" workbookViewId="0"/>
  </sheetViews>
  <sheetFormatPr defaultRowHeight="12.75" x14ac:dyDescent="0.2"/>
  <cols>
    <col min="1" max="1" width="0.85546875" style="411" customWidth="1"/>
    <col min="2" max="2" width="2.5703125" style="411" customWidth="1"/>
    <col min="3" max="3" width="0.7109375" style="411" customWidth="1"/>
    <col min="4" max="4" width="31.7109375" style="411" customWidth="1"/>
    <col min="5" max="7" width="5" style="682" customWidth="1"/>
    <col min="8" max="8" width="5" style="581" customWidth="1"/>
    <col min="9" max="11" width="4.7109375" style="581" customWidth="1"/>
    <col min="12" max="13" width="4.7109375" style="682" customWidth="1"/>
    <col min="14" max="15" width="4.7109375" style="581" customWidth="1"/>
    <col min="16" max="17" width="4.7109375" style="682" customWidth="1"/>
    <col min="18" max="18" width="2.42578125" style="711" customWidth="1"/>
    <col min="19" max="19" width="0.85546875" style="411" customWidth="1"/>
    <col min="20" max="20" width="9.140625" style="411"/>
    <col min="21" max="27" width="9.140625" style="1068"/>
    <col min="28" max="16384" width="9.140625" style="411"/>
  </cols>
  <sheetData>
    <row r="1" spans="1:27" ht="13.5" customHeight="1" x14ac:dyDescent="0.2">
      <c r="A1" s="406"/>
      <c r="B1" s="954"/>
      <c r="C1" s="954"/>
      <c r="E1" s="1713" t="s">
        <v>322</v>
      </c>
      <c r="F1" s="1713"/>
      <c r="G1" s="1713"/>
      <c r="H1" s="1713"/>
      <c r="I1" s="1713"/>
      <c r="J1" s="1713"/>
      <c r="K1" s="1713"/>
      <c r="L1" s="1713"/>
      <c r="M1" s="1713"/>
      <c r="N1" s="1713"/>
      <c r="O1" s="1713"/>
      <c r="P1" s="1713"/>
      <c r="Q1" s="1713"/>
      <c r="R1" s="712"/>
      <c r="S1" s="406"/>
    </row>
    <row r="2" spans="1:27" ht="6" customHeight="1" x14ac:dyDescent="0.2">
      <c r="A2" s="406"/>
      <c r="B2" s="955"/>
      <c r="C2" s="956"/>
      <c r="D2" s="956"/>
      <c r="E2" s="638"/>
      <c r="F2" s="638"/>
      <c r="G2" s="638"/>
      <c r="H2" s="639"/>
      <c r="I2" s="639"/>
      <c r="J2" s="639"/>
      <c r="K2" s="639"/>
      <c r="L2" s="638"/>
      <c r="M2" s="638"/>
      <c r="N2" s="639"/>
      <c r="O2" s="639"/>
      <c r="P2" s="638"/>
      <c r="Q2" s="638" t="s">
        <v>323</v>
      </c>
      <c r="R2" s="713"/>
      <c r="S2" s="416"/>
    </row>
    <row r="3" spans="1:27" ht="13.5" customHeight="1" thickBot="1" x14ac:dyDescent="0.25">
      <c r="A3" s="406"/>
      <c r="B3" s="469"/>
      <c r="C3" s="416"/>
      <c r="D3" s="416"/>
      <c r="E3" s="640"/>
      <c r="F3" s="640"/>
      <c r="G3" s="640"/>
      <c r="H3" s="587"/>
      <c r="I3" s="587"/>
      <c r="J3" s="587"/>
      <c r="K3" s="587"/>
      <c r="L3" s="640"/>
      <c r="M3" s="640"/>
      <c r="N3" s="587"/>
      <c r="O3" s="587"/>
      <c r="P3" s="1714" t="s">
        <v>73</v>
      </c>
      <c r="Q3" s="1714"/>
      <c r="R3" s="714"/>
      <c r="S3" s="416"/>
    </row>
    <row r="4" spans="1:27" ht="13.5" customHeight="1" thickBot="1" x14ac:dyDescent="0.25">
      <c r="A4" s="406"/>
      <c r="B4" s="469"/>
      <c r="C4" s="623" t="s">
        <v>383</v>
      </c>
      <c r="D4" s="641"/>
      <c r="E4" s="642"/>
      <c r="F4" s="642"/>
      <c r="G4" s="642"/>
      <c r="H4" s="642"/>
      <c r="I4" s="642"/>
      <c r="J4" s="642"/>
      <c r="K4" s="642"/>
      <c r="L4" s="642"/>
      <c r="M4" s="642"/>
      <c r="N4" s="642"/>
      <c r="O4" s="642"/>
      <c r="P4" s="642"/>
      <c r="Q4" s="643"/>
      <c r="R4" s="712"/>
      <c r="S4" s="87"/>
    </row>
    <row r="5" spans="1:27" s="433" customFormat="1" ht="4.5" customHeight="1" x14ac:dyDescent="0.2">
      <c r="A5" s="406"/>
      <c r="B5" s="469"/>
      <c r="C5" s="644"/>
      <c r="D5" s="644"/>
      <c r="E5" s="645"/>
      <c r="F5" s="645"/>
      <c r="G5" s="645"/>
      <c r="H5" s="645"/>
      <c r="I5" s="645"/>
      <c r="J5" s="645"/>
      <c r="K5" s="645"/>
      <c r="L5" s="645"/>
      <c r="M5" s="645"/>
      <c r="N5" s="645"/>
      <c r="O5" s="645"/>
      <c r="P5" s="645"/>
      <c r="Q5" s="645"/>
      <c r="R5" s="712"/>
      <c r="S5" s="87"/>
      <c r="T5" s="411"/>
      <c r="U5" s="1068"/>
      <c r="V5" s="1068"/>
      <c r="W5" s="1068"/>
      <c r="X5" s="1068"/>
      <c r="Y5" s="1068"/>
      <c r="Z5" s="1068"/>
      <c r="AA5" s="1068"/>
    </row>
    <row r="6" spans="1:27" s="433" customFormat="1" ht="13.5" customHeight="1" x14ac:dyDescent="0.2">
      <c r="A6" s="406"/>
      <c r="B6" s="469"/>
      <c r="C6" s="644"/>
      <c r="D6" s="644"/>
      <c r="E6" s="1716">
        <v>2016</v>
      </c>
      <c r="F6" s="1716"/>
      <c r="G6" s="1716"/>
      <c r="H6" s="1716"/>
      <c r="I6" s="1716"/>
      <c r="J6" s="1716"/>
      <c r="K6" s="1716"/>
      <c r="L6" s="1716"/>
      <c r="M6" s="1716"/>
      <c r="N6" s="1716"/>
      <c r="O6" s="1330"/>
      <c r="P6" s="1143">
        <v>2017</v>
      </c>
      <c r="Q6" s="1143"/>
      <c r="R6" s="712"/>
      <c r="S6" s="87"/>
      <c r="T6" s="411"/>
      <c r="U6" s="1068"/>
      <c r="V6" s="1068"/>
      <c r="W6" s="1068"/>
      <c r="X6" s="1068"/>
      <c r="Y6" s="1068"/>
      <c r="Z6" s="1068"/>
      <c r="AA6" s="1068"/>
    </row>
    <row r="7" spans="1:27" s="433" customFormat="1" ht="13.5" customHeight="1" x14ac:dyDescent="0.2">
      <c r="A7" s="406"/>
      <c r="B7" s="469"/>
      <c r="C7" s="644"/>
      <c r="D7" s="644"/>
      <c r="E7" s="782" t="s">
        <v>103</v>
      </c>
      <c r="F7" s="782" t="s">
        <v>102</v>
      </c>
      <c r="G7" s="782" t="s">
        <v>101</v>
      </c>
      <c r="H7" s="782" t="s">
        <v>100</v>
      </c>
      <c r="I7" s="782" t="s">
        <v>99</v>
      </c>
      <c r="J7" s="782" t="s">
        <v>98</v>
      </c>
      <c r="K7" s="782" t="s">
        <v>97</v>
      </c>
      <c r="L7" s="782" t="s">
        <v>96</v>
      </c>
      <c r="M7" s="782" t="s">
        <v>95</v>
      </c>
      <c r="N7" s="782" t="s">
        <v>94</v>
      </c>
      <c r="O7" s="782" t="s">
        <v>93</v>
      </c>
      <c r="P7" s="782" t="s">
        <v>104</v>
      </c>
      <c r="Q7" s="782" t="s">
        <v>103</v>
      </c>
      <c r="R7" s="712"/>
      <c r="S7" s="424"/>
      <c r="T7" s="411"/>
      <c r="U7" s="1068"/>
      <c r="V7" s="1068"/>
      <c r="W7" s="1068"/>
      <c r="X7" s="1068"/>
      <c r="Y7" s="1068"/>
      <c r="Z7" s="1068"/>
      <c r="AA7" s="1068"/>
    </row>
    <row r="8" spans="1:27" s="433" customFormat="1" ht="3.75" customHeight="1" x14ac:dyDescent="0.2">
      <c r="A8" s="406"/>
      <c r="B8" s="469"/>
      <c r="C8" s="644"/>
      <c r="D8" s="644"/>
      <c r="E8" s="424"/>
      <c r="F8" s="424"/>
      <c r="G8" s="424"/>
      <c r="H8" s="424"/>
      <c r="I8" s="424"/>
      <c r="J8" s="424"/>
      <c r="K8" s="424"/>
      <c r="L8" s="424"/>
      <c r="M8" s="424"/>
      <c r="N8" s="424"/>
      <c r="O8" s="424"/>
      <c r="P8" s="424"/>
      <c r="Q8" s="424"/>
      <c r="R8" s="712"/>
      <c r="S8" s="424"/>
      <c r="T8" s="411"/>
      <c r="U8" s="1068"/>
      <c r="V8" s="1068"/>
      <c r="W8" s="1068"/>
      <c r="X8" s="1068"/>
      <c r="Y8" s="1068"/>
      <c r="Z8" s="1068"/>
      <c r="AA8" s="1068"/>
    </row>
    <row r="9" spans="1:27" s="648" customFormat="1" ht="15.75" customHeight="1" x14ac:dyDescent="0.2">
      <c r="A9" s="646"/>
      <c r="B9" s="499"/>
      <c r="C9" s="952" t="s">
        <v>308</v>
      </c>
      <c r="D9" s="952"/>
      <c r="E9" s="356">
        <v>0.97362761559169964</v>
      </c>
      <c r="F9" s="356">
        <v>1.1033003548445437</v>
      </c>
      <c r="G9" s="356">
        <v>1.2019005769757618</v>
      </c>
      <c r="H9" s="356">
        <v>1.2141254519298261</v>
      </c>
      <c r="I9" s="356">
        <v>1.219822000006062</v>
      </c>
      <c r="J9" s="356">
        <v>1.3163142387564213</v>
      </c>
      <c r="K9" s="356">
        <v>1.3536830928468251</v>
      </c>
      <c r="L9" s="356">
        <v>1.3261467124461213</v>
      </c>
      <c r="M9" s="356">
        <v>1.2324727297584956</v>
      </c>
      <c r="N9" s="356">
        <v>1.1454882296370044</v>
      </c>
      <c r="O9" s="356">
        <v>1.1856951496649764</v>
      </c>
      <c r="P9" s="356">
        <v>1.3503993363925062</v>
      </c>
      <c r="Q9" s="356">
        <v>1.5642543795386761</v>
      </c>
      <c r="R9" s="715"/>
      <c r="S9" s="393"/>
      <c r="T9" s="779"/>
      <c r="U9" s="1717"/>
      <c r="V9" s="1717"/>
      <c r="W9" s="1717"/>
      <c r="X9" s="1717"/>
      <c r="Y9" s="1444"/>
      <c r="Z9" s="1444"/>
      <c r="AA9" s="1444"/>
    </row>
    <row r="10" spans="1:27" s="648" customFormat="1" ht="15.75" customHeight="1" x14ac:dyDescent="0.2">
      <c r="A10" s="646"/>
      <c r="B10" s="499"/>
      <c r="C10" s="952" t="s">
        <v>309</v>
      </c>
      <c r="D10" s="218"/>
      <c r="E10" s="649"/>
      <c r="F10" s="649"/>
      <c r="G10" s="649"/>
      <c r="H10" s="649"/>
      <c r="I10" s="649"/>
      <c r="J10" s="649"/>
      <c r="K10" s="649"/>
      <c r="L10" s="649"/>
      <c r="M10" s="649"/>
      <c r="N10" s="649"/>
      <c r="O10" s="649"/>
      <c r="P10" s="649"/>
      <c r="Q10" s="649"/>
      <c r="R10" s="716"/>
      <c r="S10" s="393"/>
      <c r="T10" s="779"/>
      <c r="U10" s="1717"/>
      <c r="V10" s="1717"/>
      <c r="W10" s="1717"/>
      <c r="X10" s="1717"/>
      <c r="Y10" s="1444"/>
      <c r="Z10" s="1444"/>
      <c r="AA10" s="1444"/>
    </row>
    <row r="11" spans="1:27" s="433" customFormat="1" ht="11.25" customHeight="1" x14ac:dyDescent="0.2">
      <c r="A11" s="406"/>
      <c r="B11" s="469"/>
      <c r="C11" s="416"/>
      <c r="D11" s="95" t="s">
        <v>473</v>
      </c>
      <c r="E11" s="650">
        <v>-1.0917661205444444</v>
      </c>
      <c r="F11" s="650">
        <v>-1.8072660749111111</v>
      </c>
      <c r="G11" s="650">
        <v>-2.0767208458444446</v>
      </c>
      <c r="H11" s="650">
        <v>-1.5095743140777778</v>
      </c>
      <c r="I11" s="650">
        <v>-1.2692790975333332</v>
      </c>
      <c r="J11" s="650">
        <v>-1.1097047986555557</v>
      </c>
      <c r="K11" s="650">
        <v>-1.061582607988889</v>
      </c>
      <c r="L11" s="650">
        <v>-0.43091576162222234</v>
      </c>
      <c r="M11" s="650">
        <v>0.41726350510000004</v>
      </c>
      <c r="N11" s="650">
        <v>1.1039365419666669</v>
      </c>
      <c r="O11" s="650">
        <v>1.4950841565000001</v>
      </c>
      <c r="P11" s="650">
        <v>1.4990289036666669</v>
      </c>
      <c r="Q11" s="650">
        <v>1.4542050251111114</v>
      </c>
      <c r="R11" s="577"/>
      <c r="S11" s="87"/>
      <c r="T11" s="779"/>
      <c r="U11" s="1717"/>
      <c r="V11" s="1717"/>
      <c r="W11" s="1717"/>
      <c r="X11" s="1717"/>
      <c r="Y11" s="1068"/>
      <c r="Z11" s="1068"/>
      <c r="AA11" s="1068"/>
    </row>
    <row r="12" spans="1:27" s="433" customFormat="1" ht="12.75" customHeight="1" x14ac:dyDescent="0.2">
      <c r="A12" s="406"/>
      <c r="B12" s="469"/>
      <c r="C12" s="416"/>
      <c r="D12" s="95" t="s">
        <v>470</v>
      </c>
      <c r="E12" s="650">
        <v>-32.823662777316663</v>
      </c>
      <c r="F12" s="650">
        <v>-33.07523287155</v>
      </c>
      <c r="G12" s="650">
        <v>-32.570558462433333</v>
      </c>
      <c r="H12" s="650">
        <v>-32.745192968766673</v>
      </c>
      <c r="I12" s="650">
        <v>-32.080188164050007</v>
      </c>
      <c r="J12" s="650">
        <v>-30.994255316816666</v>
      </c>
      <c r="K12" s="650">
        <v>-29.6321954979</v>
      </c>
      <c r="L12" s="650">
        <v>-29.157584307516668</v>
      </c>
      <c r="M12" s="650">
        <v>-29.696040917216667</v>
      </c>
      <c r="N12" s="650">
        <v>-30.239187378666667</v>
      </c>
      <c r="O12" s="650">
        <v>-29.631397486466668</v>
      </c>
      <c r="P12" s="650">
        <v>-27.277619465533334</v>
      </c>
      <c r="Q12" s="650">
        <v>-25.375470634400003</v>
      </c>
      <c r="R12" s="577"/>
      <c r="S12" s="87"/>
      <c r="T12" s="779"/>
      <c r="U12" s="1717"/>
      <c r="V12" s="1717"/>
      <c r="W12" s="1717"/>
      <c r="X12" s="1717"/>
      <c r="Y12" s="1068"/>
      <c r="Z12" s="1068"/>
      <c r="AA12" s="1068"/>
    </row>
    <row r="13" spans="1:27" s="433" customFormat="1" ht="12" customHeight="1" x14ac:dyDescent="0.2">
      <c r="A13" s="406"/>
      <c r="B13" s="469"/>
      <c r="C13" s="416"/>
      <c r="D13" s="95" t="s">
        <v>471</v>
      </c>
      <c r="E13" s="650">
        <v>-0.50857276448888888</v>
      </c>
      <c r="F13" s="650">
        <v>0.69964303446666654</v>
      </c>
      <c r="G13" s="650">
        <v>1.7722335223999999</v>
      </c>
      <c r="H13" s="650">
        <v>3.4020633576333332</v>
      </c>
      <c r="I13" s="650">
        <v>5.0064920025333342</v>
      </c>
      <c r="J13" s="650">
        <v>6.4021945862222225</v>
      </c>
      <c r="K13" s="650">
        <v>6.9199882443444451</v>
      </c>
      <c r="L13" s="650">
        <v>6.7846826247444438</v>
      </c>
      <c r="M13" s="650">
        <v>6.4000293378888884</v>
      </c>
      <c r="N13" s="650">
        <v>6.1850416658888889</v>
      </c>
      <c r="O13" s="650">
        <v>6.472403641244445</v>
      </c>
      <c r="P13" s="650">
        <v>6.9300484305222234</v>
      </c>
      <c r="Q13" s="650">
        <v>7.2643718526111121</v>
      </c>
      <c r="R13" s="577"/>
      <c r="S13" s="87"/>
      <c r="T13" s="779"/>
      <c r="U13" s="1447"/>
      <c r="V13" s="1444"/>
      <c r="W13" s="1068"/>
      <c r="X13" s="1068"/>
      <c r="Y13" s="1068"/>
      <c r="Z13" s="1068"/>
      <c r="AA13" s="1068"/>
    </row>
    <row r="14" spans="1:27" s="433" customFormat="1" ht="12" customHeight="1" x14ac:dyDescent="0.2">
      <c r="A14" s="406"/>
      <c r="B14" s="469"/>
      <c r="C14" s="416"/>
      <c r="D14" s="95" t="s">
        <v>150</v>
      </c>
      <c r="E14" s="650">
        <v>5.9322632686666665</v>
      </c>
      <c r="F14" s="650">
        <v>8.5621117784444447</v>
      </c>
      <c r="G14" s="650">
        <v>7.745382525666666</v>
      </c>
      <c r="H14" s="650">
        <v>7.5636415947777769</v>
      </c>
      <c r="I14" s="650">
        <v>5.7219812668888892</v>
      </c>
      <c r="J14" s="650">
        <v>7.896726457333334</v>
      </c>
      <c r="K14" s="650">
        <v>8.4538619703333353</v>
      </c>
      <c r="L14" s="650">
        <v>8.2845531951111102</v>
      </c>
      <c r="M14" s="650">
        <v>6.9159763183333327</v>
      </c>
      <c r="N14" s="650">
        <v>7.0302710333333325</v>
      </c>
      <c r="O14" s="650">
        <v>7.8967812294444437</v>
      </c>
      <c r="P14" s="650">
        <v>10.052768075555555</v>
      </c>
      <c r="Q14" s="650">
        <v>11.568938271333332</v>
      </c>
      <c r="R14" s="577"/>
      <c r="S14" s="87"/>
      <c r="T14" s="779"/>
      <c r="U14" s="1447"/>
      <c r="V14" s="1444"/>
      <c r="W14" s="1068"/>
      <c r="X14" s="1068"/>
      <c r="Y14" s="1068"/>
      <c r="Z14" s="1068"/>
      <c r="AA14" s="1068"/>
    </row>
    <row r="15" spans="1:27" s="433" customFormat="1" ht="10.5" customHeight="1" x14ac:dyDescent="0.2">
      <c r="A15" s="406"/>
      <c r="B15" s="469"/>
      <c r="C15" s="416"/>
      <c r="D15" s="172"/>
      <c r="E15" s="651"/>
      <c r="F15" s="651"/>
      <c r="G15" s="651"/>
      <c r="H15" s="651"/>
      <c r="I15" s="651"/>
      <c r="J15" s="651"/>
      <c r="K15" s="651"/>
      <c r="L15" s="651"/>
      <c r="M15" s="651"/>
      <c r="N15" s="651"/>
      <c r="O15" s="651"/>
      <c r="P15" s="651"/>
      <c r="Q15" s="651"/>
      <c r="R15" s="577"/>
      <c r="S15" s="87"/>
      <c r="T15" s="779"/>
      <c r="U15" s="1447"/>
      <c r="V15" s="1444"/>
      <c r="W15" s="1068"/>
      <c r="X15" s="1068"/>
      <c r="Y15" s="1068"/>
      <c r="Z15" s="1068"/>
      <c r="AA15" s="1068"/>
    </row>
    <row r="16" spans="1:27" s="433" customFormat="1" ht="10.5" customHeight="1" x14ac:dyDescent="0.2">
      <c r="A16" s="406"/>
      <c r="B16" s="469"/>
      <c r="C16" s="416"/>
      <c r="D16" s="172"/>
      <c r="E16" s="651"/>
      <c r="F16" s="651"/>
      <c r="G16" s="651"/>
      <c r="H16" s="651"/>
      <c r="I16" s="651"/>
      <c r="J16" s="651"/>
      <c r="K16" s="651"/>
      <c r="L16" s="651"/>
      <c r="M16" s="651"/>
      <c r="N16" s="651"/>
      <c r="O16" s="651"/>
      <c r="P16" s="651"/>
      <c r="Q16" s="651"/>
      <c r="R16" s="577"/>
      <c r="S16" s="87"/>
      <c r="T16" s="411"/>
      <c r="U16" s="1068"/>
      <c r="V16" s="1448"/>
      <c r="W16" s="1068"/>
      <c r="X16" s="1068"/>
      <c r="Y16" s="1068"/>
      <c r="Z16" s="1068"/>
      <c r="AA16" s="1068"/>
    </row>
    <row r="17" spans="1:27" s="433" customFormat="1" ht="10.5" customHeight="1" x14ac:dyDescent="0.2">
      <c r="A17" s="406"/>
      <c r="B17" s="469"/>
      <c r="C17" s="416"/>
      <c r="D17" s="172"/>
      <c r="E17" s="651"/>
      <c r="F17" s="651"/>
      <c r="G17" s="651"/>
      <c r="H17" s="651"/>
      <c r="I17" s="651"/>
      <c r="J17" s="651"/>
      <c r="K17" s="651"/>
      <c r="L17" s="651"/>
      <c r="M17" s="651"/>
      <c r="N17" s="651"/>
      <c r="O17" s="651"/>
      <c r="P17" s="651"/>
      <c r="Q17" s="651"/>
      <c r="R17" s="577"/>
      <c r="S17" s="87"/>
      <c r="T17" s="411"/>
      <c r="U17" s="1068"/>
      <c r="V17" s="1448"/>
      <c r="W17" s="1068"/>
      <c r="X17" s="1068"/>
      <c r="Y17" s="1068"/>
      <c r="Z17" s="1068"/>
      <c r="AA17" s="1068"/>
    </row>
    <row r="18" spans="1:27" s="433" customFormat="1" ht="10.5" customHeight="1" x14ac:dyDescent="0.2">
      <c r="A18" s="406"/>
      <c r="B18" s="469"/>
      <c r="C18" s="416"/>
      <c r="D18" s="172"/>
      <c r="E18" s="651"/>
      <c r="F18" s="651"/>
      <c r="G18" s="651"/>
      <c r="H18" s="651"/>
      <c r="I18" s="651"/>
      <c r="J18" s="651"/>
      <c r="K18" s="651"/>
      <c r="L18" s="651"/>
      <c r="M18" s="651"/>
      <c r="N18" s="651"/>
      <c r="O18" s="651"/>
      <c r="P18" s="651"/>
      <c r="Q18" s="651"/>
      <c r="R18" s="577"/>
      <c r="S18" s="87"/>
      <c r="T18" s="411"/>
      <c r="U18" s="1068"/>
      <c r="V18" s="1448"/>
      <c r="W18" s="1068"/>
      <c r="X18" s="1068"/>
      <c r="Y18" s="1068"/>
      <c r="Z18" s="1068"/>
      <c r="AA18" s="1068"/>
    </row>
    <row r="19" spans="1:27" s="433" customFormat="1" ht="10.5" customHeight="1" x14ac:dyDescent="0.2">
      <c r="A19" s="406"/>
      <c r="B19" s="469"/>
      <c r="C19" s="416"/>
      <c r="D19" s="172"/>
      <c r="E19" s="651"/>
      <c r="F19" s="651"/>
      <c r="G19" s="651"/>
      <c r="H19" s="651"/>
      <c r="I19" s="651"/>
      <c r="J19" s="651"/>
      <c r="K19" s="651"/>
      <c r="L19" s="651"/>
      <c r="M19" s="651"/>
      <c r="N19" s="651"/>
      <c r="O19" s="651"/>
      <c r="P19" s="651"/>
      <c r="Q19" s="651"/>
      <c r="R19" s="577"/>
      <c r="S19" s="87"/>
      <c r="T19" s="411"/>
      <c r="U19" s="1068"/>
      <c r="V19" s="1448"/>
      <c r="W19" s="1068"/>
      <c r="X19" s="1068"/>
      <c r="Y19" s="1068"/>
      <c r="Z19" s="1068"/>
      <c r="AA19" s="1068"/>
    </row>
    <row r="20" spans="1:27" s="433" customFormat="1" ht="10.5" customHeight="1" x14ac:dyDescent="0.2">
      <c r="A20" s="406"/>
      <c r="B20" s="469"/>
      <c r="C20" s="416"/>
      <c r="D20" s="172"/>
      <c r="E20" s="651"/>
      <c r="F20" s="651"/>
      <c r="G20" s="651"/>
      <c r="H20" s="651"/>
      <c r="I20" s="651"/>
      <c r="J20" s="651"/>
      <c r="K20" s="651"/>
      <c r="L20" s="651"/>
      <c r="M20" s="651"/>
      <c r="N20" s="651"/>
      <c r="O20" s="651"/>
      <c r="P20" s="651"/>
      <c r="Q20" s="651"/>
      <c r="R20" s="577"/>
      <c r="S20" s="87"/>
      <c r="T20" s="411"/>
      <c r="U20" s="1068"/>
      <c r="V20" s="1448"/>
      <c r="W20" s="1068"/>
      <c r="X20" s="1068"/>
      <c r="Y20" s="1068"/>
      <c r="Z20" s="1068"/>
      <c r="AA20" s="1068"/>
    </row>
    <row r="21" spans="1:27" s="433" customFormat="1" ht="10.5" customHeight="1" x14ac:dyDescent="0.2">
      <c r="A21" s="406"/>
      <c r="B21" s="469"/>
      <c r="C21" s="416"/>
      <c r="D21" s="172"/>
      <c r="E21" s="651"/>
      <c r="F21" s="651"/>
      <c r="G21" s="651"/>
      <c r="H21" s="651"/>
      <c r="I21" s="651"/>
      <c r="J21" s="651"/>
      <c r="K21" s="651"/>
      <c r="L21" s="651"/>
      <c r="M21" s="651"/>
      <c r="N21" s="651"/>
      <c r="O21" s="651"/>
      <c r="P21" s="651"/>
      <c r="Q21" s="651"/>
      <c r="R21" s="577"/>
      <c r="S21" s="87"/>
      <c r="T21" s="411"/>
      <c r="U21" s="1068"/>
      <c r="V21" s="1448"/>
      <c r="W21" s="1068"/>
      <c r="X21" s="1068"/>
      <c r="Y21" s="1068"/>
      <c r="Z21" s="1068"/>
      <c r="AA21" s="1068"/>
    </row>
    <row r="22" spans="1:27" s="433" customFormat="1" ht="10.5" customHeight="1" x14ac:dyDescent="0.2">
      <c r="A22" s="406"/>
      <c r="B22" s="469"/>
      <c r="C22" s="416"/>
      <c r="D22" s="172"/>
      <c r="E22" s="651"/>
      <c r="F22" s="651"/>
      <c r="G22" s="651"/>
      <c r="H22" s="651"/>
      <c r="I22" s="651"/>
      <c r="J22" s="651"/>
      <c r="K22" s="651"/>
      <c r="L22" s="651"/>
      <c r="M22" s="651"/>
      <c r="N22" s="651"/>
      <c r="O22" s="651"/>
      <c r="P22" s="651"/>
      <c r="Q22" s="651"/>
      <c r="R22" s="577"/>
      <c r="S22" s="87"/>
      <c r="T22" s="411"/>
      <c r="U22" s="1068"/>
      <c r="V22" s="1448"/>
      <c r="W22" s="1068"/>
      <c r="X22" s="1068"/>
      <c r="Y22" s="1068"/>
      <c r="Z22" s="1068"/>
      <c r="AA22" s="1068"/>
    </row>
    <row r="23" spans="1:27" s="433" customFormat="1" ht="10.5" customHeight="1" x14ac:dyDescent="0.2">
      <c r="A23" s="406"/>
      <c r="B23" s="469"/>
      <c r="C23" s="416"/>
      <c r="D23" s="172"/>
      <c r="E23" s="651"/>
      <c r="F23" s="651"/>
      <c r="G23" s="651"/>
      <c r="H23" s="651"/>
      <c r="I23" s="651"/>
      <c r="J23" s="651"/>
      <c r="K23" s="651"/>
      <c r="L23" s="651"/>
      <c r="M23" s="651"/>
      <c r="N23" s="651"/>
      <c r="O23" s="651"/>
      <c r="P23" s="651"/>
      <c r="Q23" s="651"/>
      <c r="R23" s="577"/>
      <c r="S23" s="87"/>
      <c r="T23" s="411"/>
      <c r="U23" s="1068"/>
      <c r="V23" s="1448"/>
      <c r="W23" s="1068"/>
      <c r="X23" s="1068"/>
      <c r="Y23" s="1068"/>
      <c r="Z23" s="1068"/>
      <c r="AA23" s="1068"/>
    </row>
    <row r="24" spans="1:27" s="433" customFormat="1" ht="10.5" customHeight="1" x14ac:dyDescent="0.2">
      <c r="A24" s="406"/>
      <c r="B24" s="469"/>
      <c r="C24" s="416"/>
      <c r="D24" s="172"/>
      <c r="E24" s="651"/>
      <c r="F24" s="651"/>
      <c r="G24" s="651"/>
      <c r="H24" s="651"/>
      <c r="I24" s="651"/>
      <c r="J24" s="651"/>
      <c r="K24" s="651"/>
      <c r="L24" s="651"/>
      <c r="M24" s="651"/>
      <c r="N24" s="651"/>
      <c r="O24" s="651"/>
      <c r="P24" s="651"/>
      <c r="Q24" s="651"/>
      <c r="R24" s="577"/>
      <c r="S24" s="87"/>
      <c r="T24" s="411"/>
      <c r="U24" s="1068"/>
      <c r="V24" s="1448"/>
      <c r="W24" s="1068"/>
      <c r="X24" s="1068"/>
      <c r="Y24" s="1068"/>
      <c r="Z24" s="1068"/>
      <c r="AA24" s="1068"/>
    </row>
    <row r="25" spans="1:27" s="433" customFormat="1" ht="10.5" customHeight="1" x14ac:dyDescent="0.2">
      <c r="A25" s="406"/>
      <c r="B25" s="469"/>
      <c r="C25" s="416"/>
      <c r="D25" s="172"/>
      <c r="E25" s="651"/>
      <c r="F25" s="651"/>
      <c r="G25" s="651"/>
      <c r="H25" s="651"/>
      <c r="I25" s="651"/>
      <c r="J25" s="651"/>
      <c r="K25" s="651"/>
      <c r="L25" s="651"/>
      <c r="M25" s="651"/>
      <c r="N25" s="651"/>
      <c r="O25" s="651"/>
      <c r="P25" s="651"/>
      <c r="Q25" s="651"/>
      <c r="R25" s="577"/>
      <c r="S25" s="87"/>
      <c r="T25" s="411"/>
      <c r="U25" s="1068"/>
      <c r="V25" s="1448"/>
      <c r="W25" s="1068"/>
      <c r="X25" s="1068"/>
      <c r="Y25" s="1068"/>
      <c r="Z25" s="1068"/>
      <c r="AA25" s="1068"/>
    </row>
    <row r="26" spans="1:27" s="433" customFormat="1" ht="10.5" customHeight="1" x14ac:dyDescent="0.2">
      <c r="A26" s="406"/>
      <c r="B26" s="469"/>
      <c r="C26" s="416"/>
      <c r="D26" s="172"/>
      <c r="E26" s="651"/>
      <c r="F26" s="651"/>
      <c r="G26" s="651"/>
      <c r="H26" s="651"/>
      <c r="I26" s="651"/>
      <c r="J26" s="651"/>
      <c r="K26" s="651"/>
      <c r="L26" s="651"/>
      <c r="M26" s="651"/>
      <c r="N26" s="651"/>
      <c r="O26" s="651"/>
      <c r="P26" s="651"/>
      <c r="Q26" s="651"/>
      <c r="R26" s="577"/>
      <c r="S26" s="87"/>
      <c r="T26" s="411"/>
      <c r="U26" s="1068"/>
      <c r="V26" s="1448"/>
      <c r="W26" s="1068"/>
      <c r="X26" s="1068"/>
      <c r="Y26" s="1068"/>
      <c r="Z26" s="1068"/>
      <c r="AA26" s="1068"/>
    </row>
    <row r="27" spans="1:27" s="433" customFormat="1" ht="10.5" customHeight="1" x14ac:dyDescent="0.2">
      <c r="A27" s="406"/>
      <c r="B27" s="469"/>
      <c r="C27" s="416"/>
      <c r="D27" s="172"/>
      <c r="E27" s="651"/>
      <c r="F27" s="651"/>
      <c r="G27" s="651"/>
      <c r="H27" s="651"/>
      <c r="I27" s="651"/>
      <c r="J27" s="651"/>
      <c r="K27" s="651"/>
      <c r="L27" s="651"/>
      <c r="M27" s="651"/>
      <c r="N27" s="651"/>
      <c r="O27" s="651"/>
      <c r="P27" s="651"/>
      <c r="Q27" s="651"/>
      <c r="R27" s="577"/>
      <c r="S27" s="87"/>
      <c r="T27" s="411"/>
      <c r="U27" s="1068"/>
      <c r="V27" s="1448"/>
      <c r="W27" s="1068"/>
      <c r="X27" s="1068"/>
      <c r="Y27" s="1068"/>
      <c r="Z27" s="1068"/>
      <c r="AA27" s="1068"/>
    </row>
    <row r="28" spans="1:27" s="433" customFormat="1" ht="6" customHeight="1" x14ac:dyDescent="0.2">
      <c r="A28" s="406"/>
      <c r="B28" s="469"/>
      <c r="C28" s="416"/>
      <c r="D28" s="172"/>
      <c r="E28" s="651"/>
      <c r="F28" s="651"/>
      <c r="G28" s="651"/>
      <c r="H28" s="651"/>
      <c r="I28" s="651"/>
      <c r="J28" s="651"/>
      <c r="K28" s="651"/>
      <c r="L28" s="651"/>
      <c r="M28" s="651"/>
      <c r="N28" s="651"/>
      <c r="O28" s="651"/>
      <c r="P28" s="651"/>
      <c r="Q28" s="651"/>
      <c r="R28" s="577"/>
      <c r="S28" s="87"/>
      <c r="T28" s="411"/>
      <c r="U28" s="1068"/>
      <c r="V28" s="1068"/>
      <c r="W28" s="1068"/>
      <c r="X28" s="1068"/>
      <c r="Y28" s="1068"/>
      <c r="Z28" s="1068"/>
      <c r="AA28" s="1068"/>
    </row>
    <row r="29" spans="1:27" s="648" customFormat="1" ht="15.75" customHeight="1" x14ac:dyDescent="0.2">
      <c r="A29" s="646"/>
      <c r="B29" s="499"/>
      <c r="C29" s="952" t="s">
        <v>307</v>
      </c>
      <c r="D29" s="218"/>
      <c r="E29" s="652"/>
      <c r="F29" s="653"/>
      <c r="G29" s="653"/>
      <c r="H29" s="653"/>
      <c r="I29" s="653"/>
      <c r="J29" s="653"/>
      <c r="K29" s="653"/>
      <c r="L29" s="653"/>
      <c r="M29" s="653"/>
      <c r="N29" s="653"/>
      <c r="O29" s="653"/>
      <c r="P29" s="653"/>
      <c r="Q29" s="653"/>
      <c r="R29" s="717"/>
      <c r="S29" s="393"/>
      <c r="T29" s="647"/>
      <c r="U29" s="1449"/>
      <c r="V29" s="1449"/>
      <c r="W29" s="1444"/>
      <c r="X29" s="1444"/>
      <c r="Y29" s="1444"/>
      <c r="Z29" s="1444"/>
      <c r="AA29" s="1444"/>
    </row>
    <row r="30" spans="1:27" s="433" customFormat="1" ht="11.25" customHeight="1" x14ac:dyDescent="0.2">
      <c r="A30" s="406"/>
      <c r="B30" s="469"/>
      <c r="C30" s="954"/>
      <c r="D30" s="95" t="s">
        <v>151</v>
      </c>
      <c r="E30" s="650">
        <v>2.9098582654333334</v>
      </c>
      <c r="F30" s="650">
        <v>3.1791087690999995</v>
      </c>
      <c r="G30" s="650">
        <v>3.7085668282333333</v>
      </c>
      <c r="H30" s="650">
        <v>2.7692745808666666</v>
      </c>
      <c r="I30" s="650">
        <v>2.5238975948666664</v>
      </c>
      <c r="J30" s="650">
        <v>2.9188350694</v>
      </c>
      <c r="K30" s="650">
        <v>2.8871800014999995</v>
      </c>
      <c r="L30" s="650">
        <v>2.8021648707666671</v>
      </c>
      <c r="M30" s="650">
        <v>2.3389472801999998</v>
      </c>
      <c r="N30" s="650">
        <v>1.8427612698666669</v>
      </c>
      <c r="O30" s="650">
        <v>2.3053573854000002</v>
      </c>
      <c r="P30" s="650">
        <v>2.8493574175333336</v>
      </c>
      <c r="Q30" s="650">
        <v>4.5561968316000003</v>
      </c>
      <c r="R30" s="718"/>
      <c r="S30" s="87"/>
      <c r="T30" s="411"/>
      <c r="U30" s="1449"/>
      <c r="V30" s="1449"/>
      <c r="W30" s="1068"/>
      <c r="X30" s="1068"/>
      <c r="Y30" s="1068"/>
      <c r="Z30" s="1068"/>
      <c r="AA30" s="1068"/>
    </row>
    <row r="31" spans="1:27" s="433" customFormat="1" ht="12.75" customHeight="1" x14ac:dyDescent="0.2">
      <c r="A31" s="406"/>
      <c r="B31" s="469"/>
      <c r="C31" s="954"/>
      <c r="D31" s="95" t="s">
        <v>472</v>
      </c>
      <c r="E31" s="650">
        <v>-18.564136857233333</v>
      </c>
      <c r="F31" s="650">
        <v>-19.603462154866666</v>
      </c>
      <c r="G31" s="650">
        <v>-18.176212647566668</v>
      </c>
      <c r="H31" s="650">
        <v>-18.3057770128</v>
      </c>
      <c r="I31" s="650">
        <v>-18.647556284766665</v>
      </c>
      <c r="J31" s="650">
        <v>-19.607241966999997</v>
      </c>
      <c r="K31" s="650">
        <v>-18.916458150299999</v>
      </c>
      <c r="L31" s="650">
        <v>-18.919849154566666</v>
      </c>
      <c r="M31" s="650">
        <v>-19.912689063033334</v>
      </c>
      <c r="N31" s="650">
        <v>-20.8419534258</v>
      </c>
      <c r="O31" s="650">
        <v>-20.117484865733335</v>
      </c>
      <c r="P31" s="650">
        <v>-16.9534847376</v>
      </c>
      <c r="Q31" s="650">
        <v>-14.351692901599998</v>
      </c>
      <c r="R31" s="718"/>
      <c r="S31" s="87"/>
      <c r="T31" s="411"/>
      <c r="U31" s="1068"/>
      <c r="V31" s="1068"/>
      <c r="W31" s="1068"/>
      <c r="X31" s="1068"/>
      <c r="Y31" s="1068"/>
      <c r="Z31" s="1068"/>
      <c r="AA31" s="1068"/>
    </row>
    <row r="32" spans="1:27" s="433" customFormat="1" ht="11.25" customHeight="1" x14ac:dyDescent="0.2">
      <c r="A32" s="406"/>
      <c r="B32" s="469"/>
      <c r="C32" s="954"/>
      <c r="D32" s="95" t="s">
        <v>149</v>
      </c>
      <c r="E32" s="650">
        <v>1.2027232002666668</v>
      </c>
      <c r="F32" s="650">
        <v>1.6044117854</v>
      </c>
      <c r="G32" s="650">
        <v>2.9680134323666665</v>
      </c>
      <c r="H32" s="650">
        <v>3.0651380337333332</v>
      </c>
      <c r="I32" s="650">
        <v>3.1187361580333337</v>
      </c>
      <c r="J32" s="650">
        <v>1.6663340543333334</v>
      </c>
      <c r="K32" s="650">
        <v>0.77182998366666655</v>
      </c>
      <c r="L32" s="650">
        <v>-0.28466725206666665</v>
      </c>
      <c r="M32" s="650">
        <v>0.86249263476666671</v>
      </c>
      <c r="N32" s="650">
        <v>1.6397862595333332</v>
      </c>
      <c r="O32" s="650">
        <v>2.4739454872333333</v>
      </c>
      <c r="P32" s="650">
        <v>2.4816706312000001</v>
      </c>
      <c r="Q32" s="650">
        <v>2.9375475192000002</v>
      </c>
      <c r="R32" s="718"/>
      <c r="S32" s="87"/>
      <c r="T32" s="411"/>
      <c r="U32" s="1068"/>
      <c r="V32" s="1068"/>
      <c r="W32" s="1068"/>
      <c r="X32" s="1068"/>
      <c r="Y32" s="1068"/>
      <c r="Z32" s="1068"/>
      <c r="AA32" s="1068"/>
    </row>
    <row r="33" spans="1:27" s="433" customFormat="1" ht="12" customHeight="1" x14ac:dyDescent="0.2">
      <c r="A33" s="406"/>
      <c r="B33" s="469"/>
      <c r="C33" s="954"/>
      <c r="D33" s="95" t="s">
        <v>152</v>
      </c>
      <c r="E33" s="650">
        <v>3.5941094836666667</v>
      </c>
      <c r="F33" s="650">
        <v>3.8795319579999998</v>
      </c>
      <c r="G33" s="650">
        <v>-0.50301778899999972</v>
      </c>
      <c r="H33" s="650">
        <v>-0.14212509066666623</v>
      </c>
      <c r="I33" s="650">
        <v>-5.879620233333327E-2</v>
      </c>
      <c r="J33" s="650">
        <v>2.9014210089999999</v>
      </c>
      <c r="K33" s="650">
        <v>2.3308329410000002</v>
      </c>
      <c r="L33" s="650">
        <v>2.6500951769999999</v>
      </c>
      <c r="M33" s="650">
        <v>2.9054633253333333</v>
      </c>
      <c r="N33" s="650">
        <v>5.1868971673333331</v>
      </c>
      <c r="O33" s="650">
        <v>5.6388608863333332</v>
      </c>
      <c r="P33" s="650">
        <v>6.8037552649999995</v>
      </c>
      <c r="Q33" s="650">
        <v>5.7831862996666663</v>
      </c>
      <c r="R33" s="718"/>
      <c r="S33" s="87"/>
      <c r="T33" s="411"/>
      <c r="U33" s="1068"/>
      <c r="V33" s="1068"/>
      <c r="W33" s="1068"/>
      <c r="X33" s="1068"/>
      <c r="Y33" s="1068"/>
      <c r="Z33" s="1068"/>
      <c r="AA33" s="1068"/>
    </row>
    <row r="34" spans="1:27" s="648" customFormat="1" ht="21" customHeight="1" x14ac:dyDescent="0.2">
      <c r="A34" s="646"/>
      <c r="B34" s="499"/>
      <c r="C34" s="1715" t="s">
        <v>306</v>
      </c>
      <c r="D34" s="1715"/>
      <c r="E34" s="654">
        <v>5.6946757437587463</v>
      </c>
      <c r="F34" s="654">
        <v>5.7300883709380228</v>
      </c>
      <c r="G34" s="654">
        <v>6.6243175043699694</v>
      </c>
      <c r="H34" s="654">
        <v>7.9751248866932061</v>
      </c>
      <c r="I34" s="654">
        <v>8.5111870487843504</v>
      </c>
      <c r="J34" s="654">
        <v>8.8907257595626934</v>
      </c>
      <c r="K34" s="654">
        <v>7.4526817777957435</v>
      </c>
      <c r="L34" s="654">
        <v>6.2977295186650295</v>
      </c>
      <c r="M34" s="654">
        <v>3.4298274847939019</v>
      </c>
      <c r="N34" s="654">
        <v>0.16979258846926223</v>
      </c>
      <c r="O34" s="654">
        <v>-3.3476755004570311</v>
      </c>
      <c r="P34" s="654">
        <v>-6.0651560548957661</v>
      </c>
      <c r="Q34" s="654">
        <v>-8.5326332966785703</v>
      </c>
      <c r="R34" s="717"/>
      <c r="S34" s="393"/>
      <c r="U34" s="1444"/>
      <c r="V34" s="1444"/>
      <c r="W34" s="1444"/>
      <c r="X34" s="1444"/>
      <c r="Y34" s="1444"/>
      <c r="Z34" s="1444"/>
      <c r="AA34" s="1444"/>
    </row>
    <row r="35" spans="1:27" s="660" customFormat="1" ht="16.5" customHeight="1" x14ac:dyDescent="0.2">
      <c r="A35" s="655"/>
      <c r="B35" s="656"/>
      <c r="C35" s="355" t="s">
        <v>337</v>
      </c>
      <c r="D35" s="657"/>
      <c r="E35" s="658">
        <v>-11.270460909771925</v>
      </c>
      <c r="F35" s="658">
        <v>-12.371079072376498</v>
      </c>
      <c r="G35" s="658">
        <v>-11.887589285746495</v>
      </c>
      <c r="H35" s="658">
        <v>-12.627414195201835</v>
      </c>
      <c r="I35" s="658">
        <v>-12.972060245833285</v>
      </c>
      <c r="J35" s="658">
        <v>-13.251260494122596</v>
      </c>
      <c r="K35" s="658">
        <v>-12.387785044482669</v>
      </c>
      <c r="L35" s="658">
        <v>-11.585816020301444</v>
      </c>
      <c r="M35" s="658">
        <v>-10.451843627392748</v>
      </c>
      <c r="N35" s="658">
        <v>-8.2249159666128602</v>
      </c>
      <c r="O35" s="658">
        <v>-6.1721253045424982</v>
      </c>
      <c r="P35" s="658">
        <v>-4.4160331312664205</v>
      </c>
      <c r="Q35" s="658">
        <v>-3.3707490664370581</v>
      </c>
      <c r="R35" s="719"/>
      <c r="S35" s="394"/>
      <c r="T35" s="659"/>
      <c r="U35" s="657"/>
      <c r="V35" s="657"/>
      <c r="W35" s="657"/>
      <c r="X35" s="657"/>
      <c r="Y35" s="657"/>
      <c r="Z35" s="657"/>
      <c r="AA35" s="657"/>
    </row>
    <row r="36" spans="1:27" s="433" customFormat="1" ht="10.5" customHeight="1" x14ac:dyDescent="0.2">
      <c r="A36" s="406"/>
      <c r="B36" s="469"/>
      <c r="C36" s="661"/>
      <c r="D36" s="172"/>
      <c r="E36" s="662"/>
      <c r="F36" s="662"/>
      <c r="G36" s="662"/>
      <c r="H36" s="662"/>
      <c r="I36" s="662"/>
      <c r="J36" s="662"/>
      <c r="K36" s="662"/>
      <c r="L36" s="662"/>
      <c r="M36" s="662"/>
      <c r="N36" s="662"/>
      <c r="O36" s="662"/>
      <c r="P36" s="662"/>
      <c r="Q36" s="662"/>
      <c r="R36" s="718"/>
      <c r="S36" s="87"/>
      <c r="U36" s="1068"/>
      <c r="V36" s="1068"/>
      <c r="W36" s="1068"/>
      <c r="X36" s="1068"/>
      <c r="Y36" s="1068"/>
      <c r="Z36" s="1068"/>
      <c r="AA36" s="1068"/>
    </row>
    <row r="37" spans="1:27" s="433" customFormat="1" ht="10.5" customHeight="1" x14ac:dyDescent="0.2">
      <c r="A37" s="406"/>
      <c r="B37" s="469"/>
      <c r="C37" s="661"/>
      <c r="D37" s="172"/>
      <c r="E37" s="662"/>
      <c r="F37" s="662"/>
      <c r="G37" s="662"/>
      <c r="H37" s="662"/>
      <c r="I37" s="662"/>
      <c r="J37" s="662"/>
      <c r="K37" s="662"/>
      <c r="L37" s="662"/>
      <c r="M37" s="662"/>
      <c r="N37" s="662"/>
      <c r="O37" s="662"/>
      <c r="P37" s="662"/>
      <c r="Q37" s="662"/>
      <c r="R37" s="718"/>
      <c r="S37" s="87"/>
      <c r="U37" s="1068"/>
      <c r="V37" s="1068"/>
      <c r="W37" s="1068"/>
      <c r="X37" s="1068"/>
      <c r="Y37" s="1068"/>
      <c r="Z37" s="1068"/>
      <c r="AA37" s="1068"/>
    </row>
    <row r="38" spans="1:27" s="433" customFormat="1" ht="10.5" customHeight="1" x14ac:dyDescent="0.2">
      <c r="A38" s="406"/>
      <c r="B38" s="469"/>
      <c r="C38" s="661"/>
      <c r="D38" s="172"/>
      <c r="E38" s="662"/>
      <c r="F38" s="662"/>
      <c r="G38" s="662"/>
      <c r="H38" s="662"/>
      <c r="I38" s="662"/>
      <c r="J38" s="662"/>
      <c r="K38" s="662"/>
      <c r="L38" s="662"/>
      <c r="M38" s="662"/>
      <c r="N38" s="662"/>
      <c r="O38" s="662"/>
      <c r="P38" s="662"/>
      <c r="Q38" s="662"/>
      <c r="R38" s="718"/>
      <c r="S38" s="87"/>
      <c r="U38" s="1068"/>
      <c r="V38" s="1068"/>
      <c r="W38" s="1068"/>
      <c r="X38" s="1068"/>
      <c r="Y38" s="1068"/>
      <c r="Z38" s="1068"/>
      <c r="AA38" s="1068"/>
    </row>
    <row r="39" spans="1:27" s="433" customFormat="1" ht="10.5" customHeight="1" x14ac:dyDescent="0.2">
      <c r="A39" s="406"/>
      <c r="B39" s="469"/>
      <c r="C39" s="661"/>
      <c r="D39" s="172"/>
      <c r="E39" s="662"/>
      <c r="F39" s="662"/>
      <c r="G39" s="662"/>
      <c r="H39" s="662"/>
      <c r="I39" s="662"/>
      <c r="J39" s="662"/>
      <c r="K39" s="662"/>
      <c r="L39" s="662"/>
      <c r="M39" s="662"/>
      <c r="N39" s="662"/>
      <c r="O39" s="662"/>
      <c r="P39" s="662"/>
      <c r="Q39" s="662"/>
      <c r="R39" s="718"/>
      <c r="S39" s="87"/>
      <c r="U39" s="1068"/>
      <c r="V39" s="1068"/>
      <c r="W39" s="1068"/>
      <c r="X39" s="1068"/>
      <c r="Y39" s="1068"/>
      <c r="Z39" s="1068"/>
      <c r="AA39" s="1068"/>
    </row>
    <row r="40" spans="1:27" s="433" customFormat="1" ht="10.5" customHeight="1" x14ac:dyDescent="0.2">
      <c r="A40" s="406"/>
      <c r="B40" s="469"/>
      <c r="C40" s="661"/>
      <c r="D40" s="172"/>
      <c r="E40" s="662"/>
      <c r="F40" s="662"/>
      <c r="G40" s="662"/>
      <c r="H40" s="662"/>
      <c r="I40" s="662"/>
      <c r="J40" s="662"/>
      <c r="K40" s="662"/>
      <c r="L40" s="662"/>
      <c r="M40" s="662"/>
      <c r="N40" s="662"/>
      <c r="O40" s="662"/>
      <c r="P40" s="662"/>
      <c r="Q40" s="662"/>
      <c r="R40" s="718"/>
      <c r="S40" s="87"/>
      <c r="U40" s="1068"/>
      <c r="V40" s="1068"/>
      <c r="W40" s="1068"/>
      <c r="X40" s="1068"/>
      <c r="Y40" s="1068"/>
      <c r="Z40" s="1068"/>
      <c r="AA40" s="1068"/>
    </row>
    <row r="41" spans="1:27" s="433" customFormat="1" ht="10.5" customHeight="1" x14ac:dyDescent="0.2">
      <c r="A41" s="406"/>
      <c r="B41" s="469"/>
      <c r="C41" s="661"/>
      <c r="D41" s="172"/>
      <c r="E41" s="662"/>
      <c r="F41" s="662"/>
      <c r="G41" s="662"/>
      <c r="H41" s="662"/>
      <c r="I41" s="662"/>
      <c r="J41" s="662"/>
      <c r="K41" s="662"/>
      <c r="L41" s="662"/>
      <c r="M41" s="662"/>
      <c r="N41" s="662"/>
      <c r="O41" s="662"/>
      <c r="P41" s="662"/>
      <c r="Q41" s="662"/>
      <c r="R41" s="718"/>
      <c r="S41" s="87"/>
      <c r="U41" s="1068"/>
      <c r="V41" s="1068"/>
      <c r="W41" s="1068"/>
      <c r="X41" s="1068"/>
      <c r="Y41" s="1068"/>
      <c r="Z41" s="1068"/>
      <c r="AA41" s="1068"/>
    </row>
    <row r="42" spans="1:27" s="433" customFormat="1" ht="10.5" customHeight="1" x14ac:dyDescent="0.2">
      <c r="A42" s="406"/>
      <c r="B42" s="469"/>
      <c r="C42" s="661"/>
      <c r="D42" s="172"/>
      <c r="E42" s="662"/>
      <c r="F42" s="662"/>
      <c r="G42" s="662"/>
      <c r="H42" s="662"/>
      <c r="I42" s="662"/>
      <c r="J42" s="662"/>
      <c r="K42" s="662"/>
      <c r="L42" s="662"/>
      <c r="M42" s="662"/>
      <c r="N42" s="662"/>
      <c r="O42" s="662"/>
      <c r="P42" s="662"/>
      <c r="Q42" s="662"/>
      <c r="R42" s="718"/>
      <c r="S42" s="87"/>
      <c r="U42" s="1068"/>
      <c r="V42" s="1068"/>
      <c r="W42" s="1068"/>
      <c r="X42" s="1068"/>
      <c r="Y42" s="1068"/>
      <c r="Z42" s="1068"/>
      <c r="AA42" s="1068"/>
    </row>
    <row r="43" spans="1:27" s="433" customFormat="1" ht="10.5" customHeight="1" x14ac:dyDescent="0.2">
      <c r="A43" s="406"/>
      <c r="B43" s="469"/>
      <c r="C43" s="661"/>
      <c r="D43" s="172"/>
      <c r="E43" s="662"/>
      <c r="F43" s="662"/>
      <c r="G43" s="662"/>
      <c r="H43" s="662"/>
      <c r="I43" s="662"/>
      <c r="J43" s="662"/>
      <c r="K43" s="662"/>
      <c r="L43" s="662"/>
      <c r="M43" s="662"/>
      <c r="N43" s="662"/>
      <c r="O43" s="662"/>
      <c r="P43" s="662"/>
      <c r="Q43" s="662"/>
      <c r="R43" s="718"/>
      <c r="S43" s="87"/>
      <c r="U43" s="1068"/>
      <c r="V43" s="1068"/>
      <c r="W43" s="1068"/>
      <c r="X43" s="1068"/>
      <c r="Y43" s="1068"/>
      <c r="Z43" s="1068"/>
      <c r="AA43" s="1068"/>
    </row>
    <row r="44" spans="1:27" s="433" customFormat="1" ht="10.5" customHeight="1" x14ac:dyDescent="0.2">
      <c r="A44" s="406"/>
      <c r="B44" s="469"/>
      <c r="C44" s="661"/>
      <c r="D44" s="172"/>
      <c r="E44" s="662"/>
      <c r="F44" s="662"/>
      <c r="G44" s="662"/>
      <c r="H44" s="662"/>
      <c r="I44" s="662"/>
      <c r="J44" s="662"/>
      <c r="K44" s="662"/>
      <c r="L44" s="662"/>
      <c r="M44" s="662"/>
      <c r="N44" s="662"/>
      <c r="O44" s="662"/>
      <c r="P44" s="662"/>
      <c r="Q44" s="662"/>
      <c r="R44" s="718"/>
      <c r="S44" s="87"/>
      <c r="U44" s="1068"/>
      <c r="V44" s="1068"/>
      <c r="W44" s="1068"/>
      <c r="X44" s="1068"/>
      <c r="Y44" s="1068"/>
      <c r="Z44" s="1068"/>
      <c r="AA44" s="1068"/>
    </row>
    <row r="45" spans="1:27" s="433" customFormat="1" ht="10.5" customHeight="1" x14ac:dyDescent="0.2">
      <c r="A45" s="406"/>
      <c r="B45" s="469"/>
      <c r="C45" s="661"/>
      <c r="D45" s="172"/>
      <c r="E45" s="662"/>
      <c r="F45" s="662"/>
      <c r="G45" s="662"/>
      <c r="H45" s="662"/>
      <c r="I45" s="662"/>
      <c r="J45" s="662"/>
      <c r="K45" s="662"/>
      <c r="L45" s="662"/>
      <c r="M45" s="662"/>
      <c r="N45" s="662"/>
      <c r="O45" s="662"/>
      <c r="P45" s="662"/>
      <c r="Q45" s="662"/>
      <c r="R45" s="718"/>
      <c r="S45" s="87"/>
      <c r="U45" s="1068"/>
      <c r="V45" s="1068"/>
      <c r="W45" s="1068"/>
      <c r="X45" s="1068"/>
      <c r="Y45" s="1068"/>
      <c r="Z45" s="1068"/>
      <c r="AA45" s="1068"/>
    </row>
    <row r="46" spans="1:27" s="433" customFormat="1" ht="10.5" customHeight="1" x14ac:dyDescent="0.2">
      <c r="A46" s="406"/>
      <c r="B46" s="469"/>
      <c r="C46" s="661"/>
      <c r="D46" s="172"/>
      <c r="E46" s="662"/>
      <c r="F46" s="662"/>
      <c r="G46" s="662"/>
      <c r="H46" s="662"/>
      <c r="I46" s="662"/>
      <c r="J46" s="662"/>
      <c r="K46" s="662"/>
      <c r="L46" s="662"/>
      <c r="M46" s="662"/>
      <c r="N46" s="662"/>
      <c r="O46" s="662"/>
      <c r="P46" s="662"/>
      <c r="Q46" s="662"/>
      <c r="R46" s="718"/>
      <c r="S46" s="87"/>
      <c r="U46" s="1068"/>
      <c r="V46" s="1068"/>
      <c r="W46" s="1068"/>
      <c r="X46" s="1068"/>
      <c r="Y46" s="1068"/>
      <c r="Z46" s="1068"/>
      <c r="AA46" s="1068"/>
    </row>
    <row r="47" spans="1:27" s="433" customFormat="1" ht="10.5" customHeight="1" x14ac:dyDescent="0.2">
      <c r="A47" s="406"/>
      <c r="B47" s="469"/>
      <c r="C47" s="661"/>
      <c r="D47" s="172"/>
      <c r="E47" s="662"/>
      <c r="F47" s="662"/>
      <c r="G47" s="662"/>
      <c r="H47" s="662"/>
      <c r="I47" s="662"/>
      <c r="J47" s="662"/>
      <c r="K47" s="662"/>
      <c r="L47" s="662"/>
      <c r="M47" s="662"/>
      <c r="N47" s="662"/>
      <c r="O47" s="662"/>
      <c r="P47" s="662"/>
      <c r="Q47" s="662"/>
      <c r="R47" s="718"/>
      <c r="S47" s="87"/>
      <c r="U47" s="1068"/>
      <c r="V47" s="1068"/>
      <c r="W47" s="1068"/>
      <c r="X47" s="1068"/>
      <c r="Y47" s="1068"/>
      <c r="Z47" s="1068"/>
      <c r="AA47" s="1068"/>
    </row>
    <row r="48" spans="1:27" s="433" customFormat="1" ht="10.5" customHeight="1" x14ac:dyDescent="0.2">
      <c r="A48" s="406"/>
      <c r="B48" s="469"/>
      <c r="C48" s="661"/>
      <c r="D48" s="172"/>
      <c r="E48" s="662"/>
      <c r="F48" s="662"/>
      <c r="G48" s="662"/>
      <c r="H48" s="662"/>
      <c r="I48" s="662"/>
      <c r="J48" s="662"/>
      <c r="K48" s="662"/>
      <c r="L48" s="662"/>
      <c r="M48" s="662"/>
      <c r="N48" s="662"/>
      <c r="O48" s="662"/>
      <c r="P48" s="662"/>
      <c r="Q48" s="662"/>
      <c r="R48" s="718"/>
      <c r="S48" s="87"/>
      <c r="U48" s="1068"/>
      <c r="V48" s="1068"/>
      <c r="W48" s="1068"/>
      <c r="X48" s="1068"/>
      <c r="Y48" s="1068"/>
      <c r="Z48" s="1068"/>
      <c r="AA48" s="1068"/>
    </row>
    <row r="49" spans="1:27" s="648" customFormat="1" ht="15.75" customHeight="1" x14ac:dyDescent="0.2">
      <c r="A49" s="646"/>
      <c r="B49" s="499"/>
      <c r="C49" s="952" t="s">
        <v>153</v>
      </c>
      <c r="D49" s="218"/>
      <c r="E49" s="652"/>
      <c r="F49" s="653"/>
      <c r="G49" s="653"/>
      <c r="H49" s="653"/>
      <c r="I49" s="653"/>
      <c r="J49" s="653"/>
      <c r="K49" s="653"/>
      <c r="L49" s="653"/>
      <c r="M49" s="653"/>
      <c r="N49" s="653"/>
      <c r="O49" s="653"/>
      <c r="P49" s="653"/>
      <c r="Q49" s="653"/>
      <c r="R49" s="717"/>
      <c r="S49" s="393"/>
      <c r="T49" s="647"/>
      <c r="U49" s="1444"/>
      <c r="V49" s="1444"/>
      <c r="W49" s="1444"/>
      <c r="X49" s="1444"/>
      <c r="Y49" s="1444"/>
      <c r="Z49" s="1444"/>
      <c r="AA49" s="1444"/>
    </row>
    <row r="50" spans="1:27" s="648" customFormat="1" ht="15.75" customHeight="1" x14ac:dyDescent="0.2">
      <c r="A50" s="646"/>
      <c r="B50" s="499"/>
      <c r="C50" s="663"/>
      <c r="D50" s="244" t="s">
        <v>305</v>
      </c>
      <c r="E50" s="658">
        <v>575.07500000000005</v>
      </c>
      <c r="F50" s="658">
        <v>562.93399999999997</v>
      </c>
      <c r="G50" s="658">
        <v>534.95799999999997</v>
      </c>
      <c r="H50" s="658">
        <v>511.642</v>
      </c>
      <c r="I50" s="658">
        <v>497.66300000000001</v>
      </c>
      <c r="J50" s="658">
        <v>498.76299999999998</v>
      </c>
      <c r="K50" s="658">
        <v>491.10700000000003</v>
      </c>
      <c r="L50" s="658">
        <v>490.589</v>
      </c>
      <c r="M50" s="658">
        <v>486.43400000000003</v>
      </c>
      <c r="N50" s="658">
        <v>482.55599999999998</v>
      </c>
      <c r="O50" s="658">
        <v>494.73</v>
      </c>
      <c r="P50" s="658">
        <v>487.62900000000002</v>
      </c>
      <c r="Q50" s="658">
        <v>471.47399999999999</v>
      </c>
      <c r="R50" s="717"/>
      <c r="S50" s="393"/>
      <c r="T50" s="647"/>
      <c r="U50" s="1444"/>
      <c r="V50" s="1444"/>
      <c r="W50" s="1444"/>
      <c r="X50" s="1444"/>
      <c r="Y50" s="1444"/>
      <c r="Z50" s="1444"/>
      <c r="AA50" s="1444"/>
    </row>
    <row r="51" spans="1:27" s="668" customFormat="1" ht="12" customHeight="1" x14ac:dyDescent="0.2">
      <c r="A51" s="664"/>
      <c r="B51" s="665"/>
      <c r="C51" s="666"/>
      <c r="D51" s="706" t="s">
        <v>237</v>
      </c>
      <c r="E51" s="650">
        <v>26.292000000000002</v>
      </c>
      <c r="F51" s="650">
        <v>24.832000000000001</v>
      </c>
      <c r="G51" s="650">
        <v>22.792000000000002</v>
      </c>
      <c r="H51" s="650">
        <v>21.03</v>
      </c>
      <c r="I51" s="650">
        <v>19.891999999999999</v>
      </c>
      <c r="J51" s="650">
        <v>19.463000000000001</v>
      </c>
      <c r="K51" s="650">
        <v>19.338999999999999</v>
      </c>
      <c r="L51" s="650">
        <v>20.108000000000001</v>
      </c>
      <c r="M51" s="650">
        <v>21.564</v>
      </c>
      <c r="N51" s="650">
        <v>21.448</v>
      </c>
      <c r="O51" s="650">
        <v>22.411999999999999</v>
      </c>
      <c r="P51" s="650">
        <v>21.803999999999998</v>
      </c>
      <c r="Q51" s="650">
        <v>20.495999999999999</v>
      </c>
      <c r="R51" s="720"/>
      <c r="S51" s="87"/>
      <c r="T51" s="667"/>
      <c r="U51" s="1445"/>
      <c r="V51" s="1445"/>
      <c r="W51" s="1445"/>
      <c r="X51" s="1445"/>
      <c r="Y51" s="1445"/>
      <c r="Z51" s="1445"/>
      <c r="AA51" s="1445"/>
    </row>
    <row r="52" spans="1:27" s="672" customFormat="1" ht="15" customHeight="1" x14ac:dyDescent="0.2">
      <c r="A52" s="669"/>
      <c r="B52" s="670"/>
      <c r="C52" s="671"/>
      <c r="D52" s="244" t="s">
        <v>303</v>
      </c>
      <c r="E52" s="658">
        <v>53.463999999999999</v>
      </c>
      <c r="F52" s="658">
        <v>50.136000000000003</v>
      </c>
      <c r="G52" s="658">
        <v>50.006</v>
      </c>
      <c r="H52" s="658">
        <v>49.496000000000002</v>
      </c>
      <c r="I52" s="658">
        <v>47.27</v>
      </c>
      <c r="J52" s="658">
        <v>50.372</v>
      </c>
      <c r="K52" s="658">
        <v>65.453999999999994</v>
      </c>
      <c r="L52" s="658">
        <v>58.289000000000001</v>
      </c>
      <c r="M52" s="658">
        <v>58.241999999999997</v>
      </c>
      <c r="N52" s="658">
        <v>46.031999999999996</v>
      </c>
      <c r="O52" s="658">
        <v>59.506</v>
      </c>
      <c r="P52" s="658">
        <v>43.954000000000001</v>
      </c>
      <c r="Q52" s="658">
        <v>50.847999999999999</v>
      </c>
      <c r="R52" s="721"/>
      <c r="S52" s="393"/>
      <c r="T52" s="1446"/>
      <c r="U52" s="1446"/>
      <c r="V52" s="1446"/>
      <c r="W52" s="1446"/>
      <c r="X52" s="1446"/>
      <c r="Y52" s="1446"/>
      <c r="Z52" s="1446"/>
      <c r="AA52" s="1446"/>
    </row>
    <row r="53" spans="1:27" s="433" customFormat="1" ht="11.25" customHeight="1" x14ac:dyDescent="0.2">
      <c r="A53" s="406"/>
      <c r="B53" s="469"/>
      <c r="C53" s="661"/>
      <c r="D53" s="706" t="s">
        <v>238</v>
      </c>
      <c r="E53" s="650">
        <v>-11.790133641313316</v>
      </c>
      <c r="F53" s="650">
        <v>-6.7497442574165341</v>
      </c>
      <c r="G53" s="650">
        <v>3.8503073600265836</v>
      </c>
      <c r="H53" s="650">
        <v>-7.7427772600186291</v>
      </c>
      <c r="I53" s="650">
        <v>-16.626982027267758</v>
      </c>
      <c r="J53" s="650">
        <v>-4.877726371447455</v>
      </c>
      <c r="K53" s="650">
        <v>-12.038380906305445</v>
      </c>
      <c r="L53" s="650">
        <v>-16.960139043223066</v>
      </c>
      <c r="M53" s="650">
        <v>-9.9744957106422394</v>
      </c>
      <c r="N53" s="650">
        <v>-14.807617567042374</v>
      </c>
      <c r="O53" s="650">
        <v>-8.3592570918162963</v>
      </c>
      <c r="P53" s="650">
        <v>-18.045196897374694</v>
      </c>
      <c r="Q53" s="650">
        <v>-4.8930121203052508</v>
      </c>
      <c r="R53" s="718"/>
      <c r="S53" s="87"/>
      <c r="T53" s="1068"/>
      <c r="U53" s="1068"/>
      <c r="V53" s="1068"/>
      <c r="W53" s="1068"/>
      <c r="X53" s="1068"/>
      <c r="Y53" s="1068"/>
      <c r="Z53" s="1068"/>
      <c r="AA53" s="1068"/>
    </row>
    <row r="54" spans="1:27" s="648" customFormat="1" ht="15.75" customHeight="1" x14ac:dyDescent="0.2">
      <c r="A54" s="646"/>
      <c r="B54" s="499"/>
      <c r="C54" s="952" t="s">
        <v>304</v>
      </c>
      <c r="D54" s="218"/>
      <c r="E54" s="658">
        <v>16.334</v>
      </c>
      <c r="F54" s="658">
        <v>14.250999999999999</v>
      </c>
      <c r="G54" s="658">
        <v>16.872</v>
      </c>
      <c r="H54" s="658">
        <v>16.274000000000001</v>
      </c>
      <c r="I54" s="658">
        <v>11.95</v>
      </c>
      <c r="J54" s="658">
        <v>9.593</v>
      </c>
      <c r="K54" s="658">
        <v>11.157999999999999</v>
      </c>
      <c r="L54" s="658">
        <v>9.4450000000000003</v>
      </c>
      <c r="M54" s="658">
        <v>8.3239999999999998</v>
      </c>
      <c r="N54" s="658">
        <v>5.9660000000000002</v>
      </c>
      <c r="O54" s="658">
        <v>11.226000000000001</v>
      </c>
      <c r="P54" s="658">
        <v>14.064</v>
      </c>
      <c r="Q54" s="658">
        <v>15.891999999999999</v>
      </c>
      <c r="R54" s="717"/>
      <c r="S54" s="393"/>
      <c r="T54" s="1444"/>
      <c r="U54" s="1444"/>
      <c r="V54" s="1444"/>
      <c r="W54" s="1444"/>
      <c r="X54" s="1444"/>
      <c r="Y54" s="1444"/>
      <c r="Z54" s="1444"/>
      <c r="AA54" s="1444"/>
    </row>
    <row r="55" spans="1:27" s="433" customFormat="1" ht="9.75" customHeight="1" x14ac:dyDescent="0.2">
      <c r="A55" s="626"/>
      <c r="B55" s="673"/>
      <c r="C55" s="674"/>
      <c r="D55" s="706" t="s">
        <v>154</v>
      </c>
      <c r="E55" s="650">
        <v>-2.7159023228111923</v>
      </c>
      <c r="F55" s="650">
        <v>-19.234910739586287</v>
      </c>
      <c r="G55" s="650">
        <v>1.6569259504729761</v>
      </c>
      <c r="H55" s="650">
        <v>0.65561603166750526</v>
      </c>
      <c r="I55" s="650">
        <v>-22.225837943377812</v>
      </c>
      <c r="J55" s="650">
        <v>-29.035360260393549</v>
      </c>
      <c r="K55" s="650">
        <v>-34.376286537669834</v>
      </c>
      <c r="L55" s="650">
        <v>-41.451772873791228</v>
      </c>
      <c r="M55" s="650">
        <v>-37.115660648183123</v>
      </c>
      <c r="N55" s="650">
        <v>-43.110517783922951</v>
      </c>
      <c r="O55" s="650">
        <v>-27.848833472588208</v>
      </c>
      <c r="P55" s="650">
        <v>-9.9442914772363444</v>
      </c>
      <c r="Q55" s="650">
        <v>-2.7060119995102272</v>
      </c>
      <c r="R55" s="718"/>
      <c r="S55" s="87"/>
      <c r="T55" s="1068"/>
      <c r="U55" s="1444"/>
      <c r="V55" s="1068"/>
      <c r="W55" s="1068"/>
      <c r="X55" s="1068"/>
      <c r="Y55" s="1068"/>
      <c r="Z55" s="1068"/>
      <c r="AA55" s="1068"/>
    </row>
    <row r="56" spans="1:27" s="648" customFormat="1" ht="15.75" customHeight="1" x14ac:dyDescent="0.2">
      <c r="A56" s="646"/>
      <c r="B56" s="499"/>
      <c r="C56" s="1715" t="s">
        <v>336</v>
      </c>
      <c r="D56" s="1715"/>
      <c r="E56" s="658">
        <v>251.01599999999999</v>
      </c>
      <c r="F56" s="658">
        <v>243.321</v>
      </c>
      <c r="G56" s="658">
        <v>233.87899999999999</v>
      </c>
      <c r="H56" s="658">
        <v>221.673</v>
      </c>
      <c r="I56" s="658">
        <v>219.245</v>
      </c>
      <c r="J56" s="658">
        <v>217.05099999999999</v>
      </c>
      <c r="K56" s="658">
        <v>223.048</v>
      </c>
      <c r="L56" s="658">
        <v>210.834</v>
      </c>
      <c r="M56" s="658">
        <v>227.078</v>
      </c>
      <c r="N56" s="658">
        <v>225.75299999999999</v>
      </c>
      <c r="O56" s="658">
        <v>222.066</v>
      </c>
      <c r="P56" s="658">
        <v>218.18199999999999</v>
      </c>
      <c r="Q56" s="658">
        <v>211.25800000000001</v>
      </c>
      <c r="R56" s="718"/>
      <c r="S56" s="393"/>
      <c r="T56" s="1449"/>
      <c r="U56" s="1444"/>
      <c r="V56" s="1444"/>
      <c r="W56" s="1444"/>
      <c r="X56" s="1444"/>
      <c r="Y56" s="1444"/>
      <c r="Z56" s="1444"/>
      <c r="AA56" s="1444"/>
    </row>
    <row r="57" spans="1:27" s="433" customFormat="1" ht="10.5" customHeight="1" x14ac:dyDescent="0.2">
      <c r="A57" s="406"/>
      <c r="B57" s="469"/>
      <c r="C57" s="675"/>
      <c r="D57" s="675"/>
      <c r="E57" s="676"/>
      <c r="F57" s="677"/>
      <c r="G57" s="677"/>
      <c r="H57" s="677"/>
      <c r="I57" s="677"/>
      <c r="J57" s="677"/>
      <c r="K57" s="677"/>
      <c r="L57" s="677"/>
      <c r="M57" s="677"/>
      <c r="N57" s="677"/>
      <c r="O57" s="677"/>
      <c r="P57" s="677"/>
      <c r="Q57" s="677"/>
      <c r="R57" s="718"/>
      <c r="S57" s="87"/>
      <c r="T57" s="1068"/>
      <c r="U57" s="1068"/>
      <c r="V57" s="1068"/>
      <c r="W57" s="1068"/>
      <c r="X57" s="1068"/>
      <c r="Y57" s="1068"/>
      <c r="Z57" s="1068"/>
      <c r="AA57" s="1068"/>
    </row>
    <row r="58" spans="1:27" s="433" customFormat="1" ht="10.5" customHeight="1" x14ac:dyDescent="0.2">
      <c r="A58" s="406"/>
      <c r="B58" s="469"/>
      <c r="C58" s="661"/>
      <c r="D58" s="172"/>
      <c r="E58" s="651"/>
      <c r="F58" s="651"/>
      <c r="G58" s="651"/>
      <c r="H58" s="651"/>
      <c r="I58" s="651"/>
      <c r="J58" s="651"/>
      <c r="K58" s="651"/>
      <c r="L58" s="651"/>
      <c r="M58" s="651"/>
      <c r="N58" s="651"/>
      <c r="O58" s="651"/>
      <c r="P58" s="651"/>
      <c r="Q58" s="651"/>
      <c r="R58" s="718"/>
      <c r="S58" s="87"/>
      <c r="T58" s="1068"/>
      <c r="U58" s="1068"/>
      <c r="V58" s="1068"/>
      <c r="W58" s="1068"/>
      <c r="X58" s="1068"/>
      <c r="Y58" s="1068"/>
      <c r="Z58" s="1068"/>
      <c r="AA58" s="1068"/>
    </row>
    <row r="59" spans="1:27" s="433" customFormat="1" ht="10.5" customHeight="1" x14ac:dyDescent="0.2">
      <c r="A59" s="406"/>
      <c r="B59" s="469"/>
      <c r="C59" s="661"/>
      <c r="D59" s="172"/>
      <c r="E59" s="662"/>
      <c r="F59" s="662"/>
      <c r="G59" s="662"/>
      <c r="H59" s="662"/>
      <c r="I59" s="662"/>
      <c r="J59" s="662"/>
      <c r="K59" s="662"/>
      <c r="L59" s="662"/>
      <c r="M59" s="662"/>
      <c r="N59" s="662"/>
      <c r="O59" s="662"/>
      <c r="P59" s="662"/>
      <c r="Q59" s="662"/>
      <c r="R59" s="718"/>
      <c r="S59" s="87"/>
      <c r="T59" s="1068"/>
      <c r="U59" s="1068"/>
      <c r="V59" s="1068"/>
      <c r="W59" s="1068"/>
      <c r="X59" s="1068"/>
      <c r="Y59" s="1068"/>
      <c r="Z59" s="1068"/>
      <c r="AA59" s="1068"/>
    </row>
    <row r="60" spans="1:27" s="433" customFormat="1" ht="10.5" customHeight="1" x14ac:dyDescent="0.2">
      <c r="A60" s="406"/>
      <c r="B60" s="469"/>
      <c r="C60" s="661"/>
      <c r="D60" s="172"/>
      <c r="E60" s="662"/>
      <c r="F60" s="662"/>
      <c r="G60" s="662"/>
      <c r="H60" s="662"/>
      <c r="I60" s="662"/>
      <c r="J60" s="662"/>
      <c r="K60" s="662"/>
      <c r="L60" s="662"/>
      <c r="M60" s="662"/>
      <c r="N60" s="662"/>
      <c r="O60" s="662"/>
      <c r="P60" s="662"/>
      <c r="Q60" s="662"/>
      <c r="R60" s="718"/>
      <c r="S60" s="87"/>
      <c r="T60" s="1068"/>
      <c r="U60" s="1068"/>
      <c r="V60" s="1068"/>
      <c r="W60" s="1068"/>
      <c r="X60" s="1068"/>
      <c r="Y60" s="1068"/>
      <c r="Z60" s="1068"/>
      <c r="AA60" s="1068"/>
    </row>
    <row r="61" spans="1:27" s="433" customFormat="1" ht="10.5" customHeight="1" x14ac:dyDescent="0.2">
      <c r="A61" s="406"/>
      <c r="B61" s="469"/>
      <c r="C61" s="661"/>
      <c r="D61" s="172"/>
      <c r="E61" s="662"/>
      <c r="F61" s="662"/>
      <c r="G61" s="662"/>
      <c r="H61" s="662"/>
      <c r="I61" s="662"/>
      <c r="J61" s="662"/>
      <c r="K61" s="662"/>
      <c r="L61" s="662"/>
      <c r="M61" s="662"/>
      <c r="N61" s="662"/>
      <c r="O61" s="662"/>
      <c r="P61" s="662"/>
      <c r="Q61" s="662"/>
      <c r="R61" s="718"/>
      <c r="S61" s="87"/>
      <c r="T61" s="1068"/>
      <c r="U61" s="1068"/>
      <c r="V61" s="1068"/>
      <c r="W61" s="1068"/>
      <c r="X61" s="1068"/>
      <c r="Y61" s="1068"/>
      <c r="Z61" s="1068"/>
      <c r="AA61" s="1068"/>
    </row>
    <row r="62" spans="1:27" s="433" customFormat="1" ht="10.5" customHeight="1" x14ac:dyDescent="0.2">
      <c r="A62" s="406"/>
      <c r="B62" s="469"/>
      <c r="C62" s="661"/>
      <c r="D62" s="172"/>
      <c r="E62" s="662"/>
      <c r="F62" s="662"/>
      <c r="G62" s="662"/>
      <c r="H62" s="662"/>
      <c r="I62" s="662"/>
      <c r="J62" s="662"/>
      <c r="K62" s="662"/>
      <c r="L62" s="662"/>
      <c r="M62" s="662"/>
      <c r="N62" s="662"/>
      <c r="O62" s="662"/>
      <c r="P62" s="662"/>
      <c r="Q62" s="662"/>
      <c r="R62" s="718"/>
      <c r="S62" s="87"/>
      <c r="U62" s="1068"/>
      <c r="V62" s="1068"/>
      <c r="W62" s="1068"/>
      <c r="X62" s="1068"/>
      <c r="Y62" s="1068"/>
      <c r="Z62" s="1068"/>
      <c r="AA62" s="1068"/>
    </row>
    <row r="63" spans="1:27" s="433" customFormat="1" ht="10.5" customHeight="1" x14ac:dyDescent="0.2">
      <c r="A63" s="406"/>
      <c r="B63" s="469"/>
      <c r="C63" s="661"/>
      <c r="D63" s="172"/>
      <c r="E63" s="662"/>
      <c r="F63" s="662"/>
      <c r="G63" s="662"/>
      <c r="H63" s="662"/>
      <c r="I63" s="662"/>
      <c r="J63" s="662"/>
      <c r="K63" s="662"/>
      <c r="L63" s="662"/>
      <c r="M63" s="662"/>
      <c r="N63" s="662"/>
      <c r="O63" s="662"/>
      <c r="P63" s="662"/>
      <c r="Q63" s="662"/>
      <c r="R63" s="718"/>
      <c r="S63" s="87"/>
      <c r="U63" s="1068"/>
      <c r="V63" s="1068"/>
      <c r="W63" s="1068"/>
      <c r="X63" s="1068"/>
      <c r="Y63" s="1068"/>
      <c r="Z63" s="1068"/>
      <c r="AA63" s="1068"/>
    </row>
    <row r="64" spans="1:27" s="433" customFormat="1" ht="10.5" customHeight="1" x14ac:dyDescent="0.2">
      <c r="A64" s="406"/>
      <c r="B64" s="469"/>
      <c r="C64" s="661"/>
      <c r="D64" s="172"/>
      <c r="E64" s="662"/>
      <c r="F64" s="662"/>
      <c r="G64" s="662"/>
      <c r="H64" s="662"/>
      <c r="I64" s="662"/>
      <c r="J64" s="662"/>
      <c r="K64" s="662"/>
      <c r="L64" s="662"/>
      <c r="M64" s="662"/>
      <c r="N64" s="662"/>
      <c r="O64" s="662"/>
      <c r="P64" s="662"/>
      <c r="Q64" s="662"/>
      <c r="R64" s="718"/>
      <c r="S64" s="87"/>
      <c r="U64" s="1068"/>
      <c r="V64" s="1068"/>
      <c r="W64" s="1068"/>
      <c r="X64" s="1068"/>
      <c r="Y64" s="1068"/>
      <c r="Z64" s="1068"/>
      <c r="AA64" s="1068"/>
    </row>
    <row r="65" spans="1:27" s="433" customFormat="1" ht="10.5" customHeight="1" x14ac:dyDescent="0.2">
      <c r="A65" s="406"/>
      <c r="B65" s="469"/>
      <c r="C65" s="661"/>
      <c r="D65" s="172"/>
      <c r="E65" s="662"/>
      <c r="F65" s="662"/>
      <c r="G65" s="662"/>
      <c r="H65" s="662"/>
      <c r="I65" s="662"/>
      <c r="J65" s="662"/>
      <c r="K65" s="662"/>
      <c r="L65" s="662"/>
      <c r="M65" s="662"/>
      <c r="N65" s="662"/>
      <c r="O65" s="662"/>
      <c r="P65" s="662"/>
      <c r="Q65" s="662"/>
      <c r="R65" s="718"/>
      <c r="S65" s="87"/>
      <c r="U65" s="1068"/>
      <c r="V65" s="1068"/>
      <c r="W65" s="1068"/>
      <c r="X65" s="1068"/>
      <c r="Y65" s="1068"/>
      <c r="Z65" s="1068"/>
      <c r="AA65" s="1068"/>
    </row>
    <row r="66" spans="1:27" s="433" customFormat="1" ht="10.5" customHeight="1" x14ac:dyDescent="0.2">
      <c r="A66" s="406"/>
      <c r="B66" s="469"/>
      <c r="C66" s="661"/>
      <c r="D66" s="172"/>
      <c r="E66" s="662"/>
      <c r="F66" s="662"/>
      <c r="G66" s="662"/>
      <c r="H66" s="662"/>
      <c r="I66" s="662"/>
      <c r="J66" s="662"/>
      <c r="K66" s="662"/>
      <c r="L66" s="662"/>
      <c r="M66" s="662"/>
      <c r="N66" s="662"/>
      <c r="O66" s="662"/>
      <c r="P66" s="662"/>
      <c r="Q66" s="662"/>
      <c r="R66" s="718"/>
      <c r="S66" s="87"/>
      <c r="U66" s="1068"/>
      <c r="V66" s="1068"/>
      <c r="W66" s="1068"/>
      <c r="X66" s="1068"/>
      <c r="Y66" s="1068"/>
      <c r="Z66" s="1068"/>
      <c r="AA66" s="1068"/>
    </row>
    <row r="67" spans="1:27" s="433" customFormat="1" ht="10.5" customHeight="1" x14ac:dyDescent="0.2">
      <c r="A67" s="406"/>
      <c r="B67" s="469"/>
      <c r="C67" s="661"/>
      <c r="D67" s="172"/>
      <c r="E67" s="662"/>
      <c r="F67" s="662"/>
      <c r="G67" s="662"/>
      <c r="H67" s="662"/>
      <c r="I67" s="662"/>
      <c r="J67" s="662"/>
      <c r="K67" s="662"/>
      <c r="L67" s="662"/>
      <c r="M67" s="662"/>
      <c r="N67" s="662"/>
      <c r="O67" s="662"/>
      <c r="P67" s="662"/>
      <c r="Q67" s="662"/>
      <c r="R67" s="718"/>
      <c r="S67" s="87"/>
      <c r="U67" s="1068"/>
      <c r="V67" s="1068"/>
      <c r="W67" s="1068"/>
      <c r="X67" s="1068"/>
      <c r="Y67" s="1068"/>
      <c r="Z67" s="1068"/>
      <c r="AA67" s="1068"/>
    </row>
    <row r="68" spans="1:27" s="433" customFormat="1" ht="10.5" customHeight="1" x14ac:dyDescent="0.2">
      <c r="A68" s="406"/>
      <c r="B68" s="469"/>
      <c r="C68" s="661"/>
      <c r="D68" s="172"/>
      <c r="E68" s="662"/>
      <c r="F68" s="662"/>
      <c r="G68" s="662"/>
      <c r="H68" s="662"/>
      <c r="I68" s="662"/>
      <c r="J68" s="662"/>
      <c r="K68" s="662"/>
      <c r="L68" s="662"/>
      <c r="M68" s="662"/>
      <c r="N68" s="662"/>
      <c r="O68" s="662"/>
      <c r="P68" s="662"/>
      <c r="Q68" s="662"/>
      <c r="R68" s="718"/>
      <c r="S68" s="87"/>
      <c r="U68" s="1068"/>
      <c r="V68" s="1068"/>
      <c r="W68" s="1068"/>
      <c r="X68" s="1068"/>
      <c r="Y68" s="1068"/>
      <c r="Z68" s="1068"/>
      <c r="AA68" s="1068"/>
    </row>
    <row r="69" spans="1:27" s="433" customFormat="1" ht="10.5" customHeight="1" x14ac:dyDescent="0.2">
      <c r="A69" s="406"/>
      <c r="B69" s="469"/>
      <c r="C69" s="661"/>
      <c r="D69" s="172"/>
      <c r="E69" s="662"/>
      <c r="F69" s="662"/>
      <c r="G69" s="662"/>
      <c r="H69" s="662"/>
      <c r="I69" s="662"/>
      <c r="J69" s="662"/>
      <c r="K69" s="662"/>
      <c r="L69" s="662"/>
      <c r="M69" s="662"/>
      <c r="N69" s="662"/>
      <c r="O69" s="662"/>
      <c r="P69" s="662"/>
      <c r="Q69" s="662"/>
      <c r="R69" s="718"/>
      <c r="S69" s="87"/>
      <c r="U69" s="1068"/>
      <c r="V69" s="1068"/>
      <c r="W69" s="1068"/>
      <c r="X69" s="1068"/>
      <c r="Y69" s="1068"/>
      <c r="Z69" s="1068"/>
      <c r="AA69" s="1068"/>
    </row>
    <row r="70" spans="1:27" s="433" customFormat="1" ht="17.25" customHeight="1" x14ac:dyDescent="0.2">
      <c r="A70" s="406"/>
      <c r="B70" s="469"/>
      <c r="C70" s="1718" t="s">
        <v>474</v>
      </c>
      <c r="D70" s="1718"/>
      <c r="E70" s="1718"/>
      <c r="F70" s="1718"/>
      <c r="G70" s="1718"/>
      <c r="H70" s="1718"/>
      <c r="I70" s="1718"/>
      <c r="J70" s="1718"/>
      <c r="K70" s="1718"/>
      <c r="L70" s="1718"/>
      <c r="M70" s="1718"/>
      <c r="N70" s="1718"/>
      <c r="O70" s="1718"/>
      <c r="P70" s="1718"/>
      <c r="Q70" s="1718"/>
      <c r="R70" s="718"/>
      <c r="S70" s="87"/>
      <c r="U70" s="1068"/>
      <c r="V70" s="1068"/>
      <c r="W70" s="1068"/>
      <c r="X70" s="1068"/>
      <c r="Y70" s="1068"/>
      <c r="Z70" s="1068"/>
      <c r="AA70" s="1068"/>
    </row>
    <row r="71" spans="1:27" s="753" customFormat="1" ht="11.25" customHeight="1" x14ac:dyDescent="0.2">
      <c r="A71" s="418"/>
      <c r="B71" s="572"/>
      <c r="C71" s="1721" t="s">
        <v>492</v>
      </c>
      <c r="D71" s="1721"/>
      <c r="E71" s="1721"/>
      <c r="F71" s="1721"/>
      <c r="G71" s="1721"/>
      <c r="H71" s="1721"/>
      <c r="I71" s="1721"/>
      <c r="J71" s="1721"/>
      <c r="K71" s="1721"/>
      <c r="L71" s="1720" t="s">
        <v>469</v>
      </c>
      <c r="M71" s="1720"/>
      <c r="N71" s="1720"/>
      <c r="O71" s="1719" t="s">
        <v>468</v>
      </c>
      <c r="P71" s="1719"/>
      <c r="Q71" s="1719"/>
      <c r="R71" s="1073"/>
      <c r="S71" s="1073"/>
      <c r="T71" s="1073"/>
      <c r="U71" s="1450"/>
      <c r="V71" s="1450"/>
      <c r="W71" s="1450"/>
      <c r="X71" s="1450"/>
      <c r="Y71" s="1450"/>
      <c r="Z71" s="1450"/>
      <c r="AA71" s="755"/>
    </row>
    <row r="72" spans="1:27" s="433" customFormat="1" ht="9.75" customHeight="1" x14ac:dyDescent="0.2">
      <c r="A72" s="406"/>
      <c r="B72" s="469"/>
      <c r="C72" s="1074" t="s">
        <v>475</v>
      </c>
      <c r="D72" s="1074"/>
      <c r="R72" s="718"/>
      <c r="S72" s="87"/>
      <c r="U72" s="1068"/>
      <c r="V72" s="1068"/>
      <c r="W72" s="1068"/>
      <c r="X72" s="1068"/>
      <c r="Y72" s="1068"/>
      <c r="Z72" s="1068"/>
      <c r="AA72" s="1068"/>
    </row>
    <row r="73" spans="1:27" x14ac:dyDescent="0.2">
      <c r="A73" s="406"/>
      <c r="B73" s="678">
        <v>20</v>
      </c>
      <c r="C73" s="1687">
        <v>42826</v>
      </c>
      <c r="D73" s="1687"/>
      <c r="E73" s="640"/>
      <c r="F73" s="679"/>
      <c r="G73" s="679"/>
      <c r="H73" s="679"/>
      <c r="I73" s="679"/>
      <c r="J73" s="680"/>
      <c r="K73" s="680"/>
      <c r="L73" s="680"/>
      <c r="M73" s="680"/>
      <c r="N73" s="681"/>
      <c r="O73" s="681"/>
      <c r="P73" s="681"/>
      <c r="Q73" s="953"/>
      <c r="R73" s="722"/>
      <c r="S73" s="953"/>
    </row>
  </sheetData>
  <mergeCells count="11">
    <mergeCell ref="U9:X12"/>
    <mergeCell ref="C70:Q70"/>
    <mergeCell ref="C73:D73"/>
    <mergeCell ref="O71:Q71"/>
    <mergeCell ref="L71:N71"/>
    <mergeCell ref="C71:K71"/>
    <mergeCell ref="E1:Q1"/>
    <mergeCell ref="P3:Q3"/>
    <mergeCell ref="C34:D34"/>
    <mergeCell ref="C56:D56"/>
    <mergeCell ref="E6:N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AC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1451" bestFit="1" customWidth="1"/>
    <col min="14" max="29" width="9.140625" style="1451"/>
    <col min="30" max="16384" width="9.140625" style="97"/>
  </cols>
  <sheetData>
    <row r="1" spans="1:29" ht="13.5" customHeight="1" x14ac:dyDescent="0.2">
      <c r="A1" s="99"/>
      <c r="B1" s="823"/>
      <c r="C1" s="824" t="s">
        <v>394</v>
      </c>
      <c r="D1" s="825"/>
      <c r="E1" s="99"/>
      <c r="F1" s="99"/>
      <c r="G1" s="99"/>
      <c r="H1" s="99"/>
      <c r="I1" s="826"/>
      <c r="J1" s="99"/>
      <c r="K1" s="99"/>
      <c r="L1" s="96"/>
    </row>
    <row r="2" spans="1:29" ht="6" customHeight="1" x14ac:dyDescent="0.2">
      <c r="A2" s="339"/>
      <c r="B2" s="827"/>
      <c r="C2" s="828"/>
      <c r="D2" s="828"/>
      <c r="E2" s="829"/>
      <c r="F2" s="829"/>
      <c r="G2" s="829"/>
      <c r="H2" s="829"/>
      <c r="I2" s="830"/>
      <c r="J2" s="795"/>
      <c r="K2" s="338"/>
      <c r="L2" s="96"/>
    </row>
    <row r="3" spans="1:29" ht="6" customHeight="1" thickBot="1" x14ac:dyDescent="0.25">
      <c r="A3" s="339"/>
      <c r="B3" s="339"/>
      <c r="C3" s="99"/>
      <c r="D3" s="99"/>
      <c r="E3" s="99"/>
      <c r="F3" s="99"/>
      <c r="G3" s="99"/>
      <c r="H3" s="99"/>
      <c r="I3" s="99"/>
      <c r="J3" s="99"/>
      <c r="K3" s="340"/>
      <c r="L3" s="96"/>
    </row>
    <row r="4" spans="1:29" s="101" customFormat="1" ht="13.5" customHeight="1" thickBot="1" x14ac:dyDescent="0.25">
      <c r="A4" s="383"/>
      <c r="B4" s="339"/>
      <c r="C4" s="1732" t="s">
        <v>491</v>
      </c>
      <c r="D4" s="1733"/>
      <c r="E4" s="1733"/>
      <c r="F4" s="1733"/>
      <c r="G4" s="1733"/>
      <c r="H4" s="1733"/>
      <c r="I4" s="1733"/>
      <c r="J4" s="1734"/>
      <c r="K4" s="340"/>
      <c r="L4" s="100"/>
      <c r="M4" s="1451"/>
      <c r="N4" s="1451"/>
      <c r="O4" s="1451"/>
      <c r="P4" s="1451"/>
      <c r="Q4" s="1451"/>
      <c r="R4" s="1451"/>
      <c r="S4" s="1451"/>
      <c r="T4" s="1451"/>
      <c r="U4" s="1451"/>
      <c r="V4" s="1451"/>
      <c r="W4" s="1451"/>
      <c r="X4" s="1451"/>
      <c r="Y4" s="1451"/>
      <c r="Z4" s="1451"/>
      <c r="AA4" s="1451"/>
      <c r="AB4" s="1451"/>
      <c r="AC4" s="1451"/>
    </row>
    <row r="5" spans="1:29" ht="15.75" customHeight="1" x14ac:dyDescent="0.2">
      <c r="A5" s="339"/>
      <c r="B5" s="339"/>
      <c r="C5" s="831" t="s">
        <v>490</v>
      </c>
      <c r="D5" s="102"/>
      <c r="E5" s="102"/>
      <c r="F5" s="102"/>
      <c r="G5" s="102"/>
      <c r="H5" s="102"/>
      <c r="I5" s="102"/>
      <c r="J5" s="832"/>
      <c r="K5" s="340"/>
      <c r="L5" s="96"/>
    </row>
    <row r="6" spans="1:29" ht="12" customHeight="1" x14ac:dyDescent="0.2">
      <c r="A6" s="339"/>
      <c r="B6" s="339"/>
      <c r="C6" s="102"/>
      <c r="D6" s="102"/>
      <c r="E6" s="833"/>
      <c r="F6" s="833"/>
      <c r="G6" s="833"/>
      <c r="H6" s="833"/>
      <c r="I6" s="833"/>
      <c r="J6" s="834"/>
      <c r="K6" s="340"/>
      <c r="L6" s="96"/>
    </row>
    <row r="7" spans="1:29" ht="24" customHeight="1" x14ac:dyDescent="0.2">
      <c r="A7" s="339"/>
      <c r="B7" s="339"/>
      <c r="C7" s="1735" t="s">
        <v>608</v>
      </c>
      <c r="D7" s="1736"/>
      <c r="E7" s="822" t="s">
        <v>68</v>
      </c>
      <c r="F7" s="822" t="s">
        <v>395</v>
      </c>
      <c r="G7" s="103" t="s">
        <v>396</v>
      </c>
      <c r="H7" s="103" t="s">
        <v>397</v>
      </c>
      <c r="I7" s="103"/>
      <c r="J7" s="835"/>
      <c r="K7" s="341"/>
      <c r="L7" s="104"/>
    </row>
    <row r="8" spans="1:29" s="842" customFormat="1" ht="3" customHeight="1" x14ac:dyDescent="0.2">
      <c r="A8" s="836"/>
      <c r="B8" s="339"/>
      <c r="C8" s="105"/>
      <c r="D8" s="837"/>
      <c r="E8" s="838"/>
      <c r="F8" s="839"/>
      <c r="G8" s="837"/>
      <c r="H8" s="837"/>
      <c r="I8" s="837"/>
      <c r="J8" s="837"/>
      <c r="K8" s="840"/>
      <c r="L8" s="841"/>
      <c r="M8" s="1451"/>
      <c r="N8" s="1451"/>
      <c r="O8" s="1451"/>
      <c r="P8" s="1451"/>
      <c r="Q8" s="1451"/>
      <c r="R8" s="1451"/>
      <c r="S8" s="1451"/>
      <c r="T8" s="1451"/>
      <c r="U8" s="1451"/>
      <c r="V8" s="1451"/>
      <c r="W8" s="1451"/>
      <c r="X8" s="1451"/>
      <c r="Y8" s="1451"/>
      <c r="Z8" s="1451"/>
      <c r="AA8" s="1451"/>
      <c r="AB8" s="1451"/>
      <c r="AC8" s="1451"/>
    </row>
    <row r="9" spans="1:29" s="109" customFormat="1" ht="12.75" customHeight="1" x14ac:dyDescent="0.2">
      <c r="A9" s="384"/>
      <c r="B9" s="339"/>
      <c r="C9" s="107" t="s">
        <v>194</v>
      </c>
      <c r="D9" s="769" t="s">
        <v>194</v>
      </c>
      <c r="E9" s="792">
        <v>3.9</v>
      </c>
      <c r="F9" s="792">
        <v>6.6</v>
      </c>
      <c r="G9" s="792">
        <v>4.3</v>
      </c>
      <c r="H9" s="792">
        <v>3.4</v>
      </c>
      <c r="I9" s="108">
        <f>IFERROR(H9/G9,":")</f>
        <v>0.79069767441860461</v>
      </c>
      <c r="J9" s="843"/>
      <c r="K9" s="342"/>
      <c r="L9" s="106"/>
      <c r="M9" s="1451"/>
      <c r="N9" s="1451"/>
      <c r="O9" s="1451"/>
      <c r="P9" s="1451"/>
      <c r="Q9" s="1451"/>
      <c r="R9" s="1451"/>
      <c r="S9" s="1451"/>
      <c r="T9" s="1451"/>
      <c r="U9" s="1451"/>
      <c r="V9" s="1451"/>
      <c r="W9" s="1451"/>
      <c r="X9" s="1451"/>
      <c r="Y9" s="1451"/>
      <c r="Z9" s="1451"/>
      <c r="AA9" s="1451"/>
      <c r="AB9" s="1451"/>
      <c r="AC9" s="1451"/>
    </row>
    <row r="10" spans="1:29" ht="12.75" customHeight="1" x14ac:dyDescent="0.2">
      <c r="A10" s="339"/>
      <c r="B10" s="339"/>
      <c r="C10" s="107" t="s">
        <v>195</v>
      </c>
      <c r="D10" s="769" t="s">
        <v>195</v>
      </c>
      <c r="E10" s="792">
        <v>5.7</v>
      </c>
      <c r="F10" s="792">
        <v>10.7</v>
      </c>
      <c r="G10" s="792">
        <v>6.3</v>
      </c>
      <c r="H10" s="792">
        <v>4.9000000000000004</v>
      </c>
      <c r="I10" s="108">
        <f t="shared" ref="I10:I39" si="0">IFERROR(H10/G10,":")</f>
        <v>0.7777777777777779</v>
      </c>
      <c r="J10" s="843"/>
      <c r="K10" s="343"/>
      <c r="L10" s="98"/>
    </row>
    <row r="11" spans="1:29" ht="12.75" customHeight="1" x14ac:dyDescent="0.2">
      <c r="A11" s="339"/>
      <c r="B11" s="339"/>
      <c r="C11" s="107" t="s">
        <v>196</v>
      </c>
      <c r="D11" s="769" t="s">
        <v>196</v>
      </c>
      <c r="E11" s="792">
        <v>7</v>
      </c>
      <c r="F11" s="792">
        <v>19.100000000000001</v>
      </c>
      <c r="G11" s="792">
        <v>7.6</v>
      </c>
      <c r="H11" s="792">
        <v>6.4</v>
      </c>
      <c r="I11" s="108">
        <f t="shared" si="0"/>
        <v>0.8421052631578948</v>
      </c>
      <c r="J11" s="843"/>
      <c r="K11" s="343"/>
      <c r="L11" s="98"/>
    </row>
    <row r="12" spans="1:29" ht="12.75" customHeight="1" x14ac:dyDescent="0.2">
      <c r="A12" s="339"/>
      <c r="B12" s="339"/>
      <c r="C12" s="107" t="s">
        <v>368</v>
      </c>
      <c r="D12" s="769" t="s">
        <v>368</v>
      </c>
      <c r="E12" s="792">
        <v>12.9</v>
      </c>
      <c r="F12" s="792">
        <v>30.4</v>
      </c>
      <c r="G12" s="792">
        <v>11.7</v>
      </c>
      <c r="H12" s="792">
        <v>14.2</v>
      </c>
      <c r="I12" s="108">
        <f t="shared" si="0"/>
        <v>1.2136752136752136</v>
      </c>
      <c r="J12" s="843"/>
      <c r="K12" s="343"/>
      <c r="L12" s="98"/>
    </row>
    <row r="13" spans="1:29" ht="12.75" customHeight="1" x14ac:dyDescent="0.2">
      <c r="A13" s="339"/>
      <c r="B13" s="339"/>
      <c r="C13" s="107"/>
      <c r="D13" s="769" t="s">
        <v>376</v>
      </c>
      <c r="E13" s="792">
        <v>11.6</v>
      </c>
      <c r="F13" s="792">
        <v>28.8</v>
      </c>
      <c r="G13" s="792">
        <v>10.7</v>
      </c>
      <c r="H13" s="792">
        <v>12.8</v>
      </c>
      <c r="I13" s="108">
        <f t="shared" si="0"/>
        <v>1.1962616822429908</v>
      </c>
      <c r="J13" s="843"/>
      <c r="K13" s="343"/>
      <c r="L13" s="98"/>
    </row>
    <row r="14" spans="1:29" ht="12.75" customHeight="1" x14ac:dyDescent="0.2">
      <c r="A14" s="339"/>
      <c r="B14" s="339"/>
      <c r="C14" s="107" t="s">
        <v>197</v>
      </c>
      <c r="D14" s="769" t="s">
        <v>197</v>
      </c>
      <c r="E14" s="792">
        <v>8.6</v>
      </c>
      <c r="F14" s="792">
        <v>19.100000000000001</v>
      </c>
      <c r="G14" s="792">
        <v>8.1</v>
      </c>
      <c r="H14" s="792">
        <v>9.1999999999999993</v>
      </c>
      <c r="I14" s="108">
        <f t="shared" si="0"/>
        <v>1.1358024691358024</v>
      </c>
      <c r="J14" s="843"/>
      <c r="K14" s="343"/>
      <c r="L14" s="98"/>
    </row>
    <row r="15" spans="1:29" ht="12.75" customHeight="1" x14ac:dyDescent="0.2">
      <c r="A15" s="339"/>
      <c r="B15" s="339"/>
      <c r="C15" s="107" t="s">
        <v>369</v>
      </c>
      <c r="D15" s="769" t="s">
        <v>377</v>
      </c>
      <c r="E15" s="792">
        <v>7.8</v>
      </c>
      <c r="F15" s="792">
        <v>14.5</v>
      </c>
      <c r="G15" s="792">
        <v>7.8</v>
      </c>
      <c r="H15" s="792">
        <v>7.8</v>
      </c>
      <c r="I15" s="108">
        <f t="shared" si="0"/>
        <v>1</v>
      </c>
      <c r="J15" s="843"/>
      <c r="K15" s="343"/>
      <c r="L15" s="98"/>
    </row>
    <row r="16" spans="1:29" ht="12.75" customHeight="1" x14ac:dyDescent="0.2">
      <c r="A16" s="339"/>
      <c r="B16" s="339"/>
      <c r="C16" s="107" t="s">
        <v>198</v>
      </c>
      <c r="D16" s="769" t="s">
        <v>198</v>
      </c>
      <c r="E16" s="792">
        <v>18</v>
      </c>
      <c r="F16" s="792">
        <v>41.5</v>
      </c>
      <c r="G16" s="792">
        <v>16.5</v>
      </c>
      <c r="H16" s="792">
        <v>19.8</v>
      </c>
      <c r="I16" s="108">
        <f t="shared" si="0"/>
        <v>1.2</v>
      </c>
      <c r="J16" s="843"/>
      <c r="K16" s="343"/>
      <c r="L16" s="98"/>
    </row>
    <row r="17" spans="1:29" ht="12.75" customHeight="1" x14ac:dyDescent="0.2">
      <c r="A17" s="339"/>
      <c r="B17" s="339"/>
      <c r="C17" s="107" t="s">
        <v>370</v>
      </c>
      <c r="D17" s="769" t="s">
        <v>370</v>
      </c>
      <c r="E17" s="792">
        <v>5.8</v>
      </c>
      <c r="F17" s="792">
        <v>12.4</v>
      </c>
      <c r="G17" s="792">
        <v>5.6</v>
      </c>
      <c r="H17" s="792">
        <v>5.9</v>
      </c>
      <c r="I17" s="108">
        <f t="shared" si="0"/>
        <v>1.0535714285714286</v>
      </c>
      <c r="J17" s="843"/>
      <c r="K17" s="343"/>
      <c r="L17" s="98"/>
    </row>
    <row r="18" spans="1:29" ht="12.75" customHeight="1" x14ac:dyDescent="0.2">
      <c r="A18" s="339"/>
      <c r="B18" s="339"/>
      <c r="C18" s="107" t="s">
        <v>199</v>
      </c>
      <c r="D18" s="769" t="s">
        <v>199</v>
      </c>
      <c r="E18" s="792">
        <v>8.6999999999999993</v>
      </c>
      <c r="F18" s="792">
        <v>20.100000000000001</v>
      </c>
      <c r="G18" s="792">
        <v>9.1</v>
      </c>
      <c r="H18" s="792">
        <v>8.4</v>
      </c>
      <c r="I18" s="108">
        <f t="shared" si="0"/>
        <v>0.92307692307692313</v>
      </c>
      <c r="J18" s="843"/>
      <c r="K18" s="343"/>
      <c r="L18" s="98"/>
    </row>
    <row r="19" spans="1:29" ht="12.75" customHeight="1" x14ac:dyDescent="0.2">
      <c r="A19" s="339"/>
      <c r="B19" s="339"/>
      <c r="C19" s="107" t="s">
        <v>200</v>
      </c>
      <c r="D19" s="769" t="s">
        <v>200</v>
      </c>
      <c r="E19" s="792">
        <v>10</v>
      </c>
      <c r="F19" s="792">
        <v>23.6</v>
      </c>
      <c r="G19" s="792">
        <v>10.1</v>
      </c>
      <c r="H19" s="792">
        <v>9.9</v>
      </c>
      <c r="I19" s="108">
        <f t="shared" si="0"/>
        <v>0.98019801980198029</v>
      </c>
      <c r="J19" s="843"/>
      <c r="K19" s="343"/>
      <c r="L19" s="98"/>
    </row>
    <row r="20" spans="1:29" s="111" customFormat="1" ht="12.75" customHeight="1" x14ac:dyDescent="0.2">
      <c r="A20" s="385"/>
      <c r="B20" s="339"/>
      <c r="C20" s="107" t="s">
        <v>352</v>
      </c>
      <c r="D20" s="769" t="s">
        <v>371</v>
      </c>
      <c r="E20" s="792">
        <v>23.5</v>
      </c>
      <c r="F20" s="792">
        <v>48</v>
      </c>
      <c r="G20" s="792">
        <v>19.899999999999999</v>
      </c>
      <c r="H20" s="792">
        <v>27.9</v>
      </c>
      <c r="I20" s="108">
        <f t="shared" si="0"/>
        <v>1.4020100502512562</v>
      </c>
      <c r="J20" s="844"/>
      <c r="K20" s="344"/>
      <c r="L20" s="110"/>
      <c r="M20" s="1451"/>
      <c r="N20" s="1451"/>
      <c r="O20" s="1451"/>
      <c r="P20" s="1451"/>
      <c r="Q20" s="1451"/>
      <c r="R20" s="1451"/>
      <c r="S20" s="1451"/>
      <c r="T20" s="1451"/>
      <c r="U20" s="1451"/>
      <c r="V20" s="1451"/>
      <c r="W20" s="1451"/>
      <c r="X20" s="1451"/>
      <c r="Y20" s="1451"/>
      <c r="Z20" s="1451"/>
      <c r="AA20" s="1451"/>
      <c r="AB20" s="1451"/>
      <c r="AC20" s="1451"/>
    </row>
    <row r="21" spans="1:29" ht="12.75" customHeight="1" x14ac:dyDescent="0.2">
      <c r="A21" s="339"/>
      <c r="B21" s="339"/>
      <c r="C21" s="107" t="s">
        <v>201</v>
      </c>
      <c r="D21" s="769" t="s">
        <v>378</v>
      </c>
      <c r="E21" s="792">
        <v>5.3</v>
      </c>
      <c r="F21" s="792">
        <v>9.6999999999999993</v>
      </c>
      <c r="G21" s="792">
        <v>4.9000000000000004</v>
      </c>
      <c r="H21" s="792">
        <v>5.7</v>
      </c>
      <c r="I21" s="108">
        <f t="shared" si="0"/>
        <v>1.1632653061224489</v>
      </c>
      <c r="J21" s="843"/>
      <c r="K21" s="343"/>
      <c r="L21" s="98"/>
    </row>
    <row r="22" spans="1:29" s="113" customFormat="1" ht="12.75" customHeight="1" x14ac:dyDescent="0.2">
      <c r="A22" s="386"/>
      <c r="B22" s="339"/>
      <c r="C22" s="107" t="s">
        <v>202</v>
      </c>
      <c r="D22" s="769" t="s">
        <v>202</v>
      </c>
      <c r="E22" s="792">
        <v>6.6</v>
      </c>
      <c r="F22" s="792">
        <v>14.5</v>
      </c>
      <c r="G22" s="792">
        <v>7.1</v>
      </c>
      <c r="H22" s="792">
        <v>5.9</v>
      </c>
      <c r="I22" s="108">
        <f t="shared" si="0"/>
        <v>0.83098591549295786</v>
      </c>
      <c r="J22" s="844"/>
      <c r="K22" s="345"/>
      <c r="L22" s="112"/>
      <c r="M22" s="1451"/>
      <c r="N22" s="1451"/>
      <c r="O22" s="1451"/>
      <c r="P22" s="1451"/>
      <c r="Q22" s="1451"/>
      <c r="R22" s="1451"/>
      <c r="S22" s="1451"/>
      <c r="T22" s="1451"/>
      <c r="U22" s="1451"/>
      <c r="V22" s="1451"/>
      <c r="W22" s="1451"/>
      <c r="X22" s="1451"/>
      <c r="Y22" s="1451"/>
      <c r="Z22" s="1451"/>
      <c r="AA22" s="1451"/>
      <c r="AB22" s="1451"/>
      <c r="AC22" s="1451"/>
    </row>
    <row r="23" spans="1:29" s="115" customFormat="1" ht="12.75" customHeight="1" x14ac:dyDescent="0.2">
      <c r="A23" s="346"/>
      <c r="B23" s="346"/>
      <c r="C23" s="107" t="s">
        <v>203</v>
      </c>
      <c r="D23" s="769" t="s">
        <v>203</v>
      </c>
      <c r="E23" s="792">
        <v>11.5</v>
      </c>
      <c r="F23" s="792">
        <v>35.200000000000003</v>
      </c>
      <c r="G23" s="792">
        <v>10.6</v>
      </c>
      <c r="H23" s="792">
        <v>12.8</v>
      </c>
      <c r="I23" s="108">
        <f t="shared" si="0"/>
        <v>1.2075471698113209</v>
      </c>
      <c r="J23" s="843"/>
      <c r="K23" s="343"/>
      <c r="L23" s="114"/>
      <c r="M23" s="1451"/>
      <c r="N23" s="1451"/>
      <c r="O23" s="1451"/>
      <c r="P23" s="1451"/>
      <c r="Q23" s="1451"/>
      <c r="R23" s="1451"/>
      <c r="S23" s="1451"/>
      <c r="T23" s="1451"/>
      <c r="U23" s="1451"/>
      <c r="V23" s="1451"/>
      <c r="W23" s="1451"/>
      <c r="X23" s="1451"/>
      <c r="Y23" s="1451"/>
      <c r="Z23" s="1451"/>
      <c r="AA23" s="1451"/>
      <c r="AB23" s="1451"/>
      <c r="AC23" s="1451"/>
    </row>
    <row r="24" spans="1:29" ht="12.75" customHeight="1" x14ac:dyDescent="0.2">
      <c r="A24" s="339"/>
      <c r="B24" s="339"/>
      <c r="C24" s="107" t="s">
        <v>204</v>
      </c>
      <c r="D24" s="769" t="s">
        <v>204</v>
      </c>
      <c r="E24" s="792">
        <v>6.1</v>
      </c>
      <c r="F24" s="792">
        <v>18.8</v>
      </c>
      <c r="G24" s="792">
        <v>5.8</v>
      </c>
      <c r="H24" s="792">
        <v>6.4</v>
      </c>
      <c r="I24" s="108">
        <f t="shared" si="0"/>
        <v>1.103448275862069</v>
      </c>
      <c r="J24" s="843"/>
      <c r="K24" s="343"/>
      <c r="L24" s="98"/>
    </row>
    <row r="25" spans="1:29" ht="12.75" customHeight="1" x14ac:dyDescent="0.2">
      <c r="A25" s="339"/>
      <c r="B25" s="339"/>
      <c r="C25" s="107" t="s">
        <v>205</v>
      </c>
      <c r="D25" s="769" t="s">
        <v>205</v>
      </c>
      <c r="E25" s="792">
        <v>4.0999999999999996</v>
      </c>
      <c r="F25" s="792">
        <v>12.9</v>
      </c>
      <c r="G25" s="792">
        <v>3.5</v>
      </c>
      <c r="H25" s="792">
        <v>5</v>
      </c>
      <c r="I25" s="108">
        <f t="shared" si="0"/>
        <v>1.4285714285714286</v>
      </c>
      <c r="J25" s="843"/>
      <c r="K25" s="343"/>
      <c r="L25" s="98"/>
    </row>
    <row r="26" spans="1:29" s="117" customFormat="1" ht="12.75" customHeight="1" x14ac:dyDescent="0.2">
      <c r="A26" s="347"/>
      <c r="B26" s="347"/>
      <c r="C26" s="105" t="s">
        <v>73</v>
      </c>
      <c r="D26" s="845" t="s">
        <v>73</v>
      </c>
      <c r="E26" s="846">
        <v>10</v>
      </c>
      <c r="F26" s="846">
        <v>25.4</v>
      </c>
      <c r="G26" s="846">
        <v>9.5</v>
      </c>
      <c r="H26" s="846">
        <v>10.4</v>
      </c>
      <c r="I26" s="847">
        <f t="shared" si="0"/>
        <v>1.0947368421052632</v>
      </c>
      <c r="J26" s="844"/>
      <c r="K26" s="348"/>
      <c r="L26" s="116"/>
      <c r="M26" s="1451"/>
      <c r="N26" s="1451"/>
      <c r="O26" s="1451"/>
      <c r="P26" s="1451"/>
      <c r="Q26" s="1451"/>
      <c r="R26" s="1451"/>
      <c r="S26" s="1451"/>
      <c r="T26" s="1451"/>
      <c r="U26" s="1451"/>
      <c r="V26" s="1451"/>
      <c r="W26" s="1451"/>
      <c r="X26" s="1451"/>
      <c r="Y26" s="1451"/>
      <c r="Z26" s="1451"/>
      <c r="AA26" s="1451"/>
      <c r="AB26" s="1451"/>
      <c r="AC26" s="1451"/>
    </row>
    <row r="27" spans="1:29" s="119" customFormat="1" ht="12.75" customHeight="1" x14ac:dyDescent="0.2">
      <c r="A27" s="349"/>
      <c r="B27" s="387"/>
      <c r="C27" s="391" t="s">
        <v>206</v>
      </c>
      <c r="D27" s="770" t="s">
        <v>206</v>
      </c>
      <c r="E27" s="793">
        <v>9.5</v>
      </c>
      <c r="F27" s="793">
        <v>19.399999999999999</v>
      </c>
      <c r="G27" s="793">
        <v>9.1999999999999993</v>
      </c>
      <c r="H27" s="793">
        <v>9.8000000000000007</v>
      </c>
      <c r="I27" s="848">
        <f t="shared" si="0"/>
        <v>1.0652173913043479</v>
      </c>
      <c r="J27" s="849"/>
      <c r="K27" s="350"/>
      <c r="L27" s="118"/>
      <c r="M27" s="1451"/>
      <c r="N27" s="1451"/>
      <c r="O27" s="1451"/>
      <c r="P27" s="1451"/>
      <c r="Q27" s="1451"/>
      <c r="R27" s="1451"/>
      <c r="S27" s="1451"/>
      <c r="T27" s="1451"/>
      <c r="U27" s="1451"/>
      <c r="V27" s="1451"/>
      <c r="W27" s="1451"/>
      <c r="X27" s="1451"/>
      <c r="Y27" s="1451"/>
      <c r="Z27" s="1451"/>
      <c r="AA27" s="1451"/>
      <c r="AB27" s="1451"/>
      <c r="AC27" s="1451"/>
    </row>
    <row r="28" spans="1:29" ht="12.75" customHeight="1" x14ac:dyDescent="0.2">
      <c r="A28" s="339"/>
      <c r="B28" s="339"/>
      <c r="C28" s="107" t="s">
        <v>207</v>
      </c>
      <c r="D28" s="769" t="s">
        <v>207</v>
      </c>
      <c r="E28" s="792">
        <v>6.7</v>
      </c>
      <c r="F28" s="792">
        <v>16.7</v>
      </c>
      <c r="G28" s="792">
        <v>6.9</v>
      </c>
      <c r="H28" s="792">
        <v>6.5</v>
      </c>
      <c r="I28" s="108">
        <f t="shared" si="0"/>
        <v>0.94202898550724634</v>
      </c>
      <c r="J28" s="843"/>
      <c r="K28" s="343"/>
      <c r="L28" s="98"/>
    </row>
    <row r="29" spans="1:29" ht="12.75" customHeight="1" x14ac:dyDescent="0.2">
      <c r="A29" s="339"/>
      <c r="B29" s="339"/>
      <c r="C29" s="107" t="s">
        <v>208</v>
      </c>
      <c r="D29" s="769" t="s">
        <v>208</v>
      </c>
      <c r="E29" s="792">
        <v>6.4</v>
      </c>
      <c r="F29" s="792">
        <v>12.8</v>
      </c>
      <c r="G29" s="792">
        <v>6.2</v>
      </c>
      <c r="H29" s="792">
        <v>6.5</v>
      </c>
      <c r="I29" s="108">
        <f t="shared" si="0"/>
        <v>1.0483870967741935</v>
      </c>
      <c r="J29" s="843"/>
      <c r="K29" s="343"/>
      <c r="L29" s="98"/>
    </row>
    <row r="30" spans="1:29" ht="12.75" customHeight="1" x14ac:dyDescent="0.2">
      <c r="A30" s="339"/>
      <c r="B30" s="339"/>
      <c r="C30" s="107" t="s">
        <v>354</v>
      </c>
      <c r="D30" s="769" t="s">
        <v>373</v>
      </c>
      <c r="E30" s="792">
        <v>4.3</v>
      </c>
      <c r="F30" s="792">
        <v>11.2</v>
      </c>
      <c r="G30" s="792">
        <v>4.3</v>
      </c>
      <c r="H30" s="792">
        <v>4.3</v>
      </c>
      <c r="I30" s="108">
        <f t="shared" si="0"/>
        <v>1</v>
      </c>
      <c r="J30" s="843"/>
      <c r="K30" s="343"/>
      <c r="L30" s="98"/>
    </row>
    <row r="31" spans="1:29" ht="12.75" customHeight="1" x14ac:dyDescent="0.2">
      <c r="A31" s="339"/>
      <c r="B31" s="339"/>
      <c r="C31" s="107" t="s">
        <v>341</v>
      </c>
      <c r="D31" s="769" t="s">
        <v>374</v>
      </c>
      <c r="E31" s="792">
        <v>9.3000000000000007</v>
      </c>
      <c r="F31" s="792">
        <v>17.8</v>
      </c>
      <c r="G31" s="792">
        <v>11</v>
      </c>
      <c r="H31" s="792">
        <v>7.8</v>
      </c>
      <c r="I31" s="108">
        <f t="shared" si="0"/>
        <v>0.70909090909090911</v>
      </c>
      <c r="J31" s="843"/>
      <c r="K31" s="343"/>
      <c r="L31" s="98"/>
    </row>
    <row r="32" spans="1:29" ht="12.75" customHeight="1" x14ac:dyDescent="0.2">
      <c r="A32" s="339"/>
      <c r="B32" s="339"/>
      <c r="C32" s="107" t="s">
        <v>240</v>
      </c>
      <c r="D32" s="769" t="s">
        <v>379</v>
      </c>
      <c r="E32" s="792">
        <v>8.3000000000000007</v>
      </c>
      <c r="F32" s="792">
        <v>15.7</v>
      </c>
      <c r="G32" s="792">
        <v>9.8000000000000007</v>
      </c>
      <c r="H32" s="792">
        <v>6.8</v>
      </c>
      <c r="I32" s="108">
        <f t="shared" si="0"/>
        <v>0.69387755102040805</v>
      </c>
      <c r="J32" s="843"/>
      <c r="K32" s="343"/>
      <c r="L32" s="98"/>
    </row>
    <row r="33" spans="1:29" s="122" customFormat="1" ht="12.75" customHeight="1" x14ac:dyDescent="0.2">
      <c r="A33" s="388"/>
      <c r="B33" s="339"/>
      <c r="C33" s="107" t="s">
        <v>209</v>
      </c>
      <c r="D33" s="769" t="s">
        <v>209</v>
      </c>
      <c r="E33" s="792">
        <v>5.3</v>
      </c>
      <c r="F33" s="792">
        <v>14.5</v>
      </c>
      <c r="G33" s="792">
        <v>5.3</v>
      </c>
      <c r="H33" s="792">
        <v>5.4</v>
      </c>
      <c r="I33" s="108">
        <f t="shared" si="0"/>
        <v>1.0188679245283019</v>
      </c>
      <c r="J33" s="843"/>
      <c r="K33" s="351"/>
      <c r="L33" s="120"/>
      <c r="M33" s="1451"/>
      <c r="N33" s="1451"/>
      <c r="O33" s="1451"/>
      <c r="P33" s="1451"/>
      <c r="Q33" s="1451"/>
      <c r="R33" s="1451"/>
      <c r="S33" s="1451"/>
      <c r="T33" s="1451"/>
      <c r="U33" s="1451"/>
      <c r="V33" s="1451"/>
      <c r="W33" s="1451"/>
      <c r="X33" s="1451"/>
      <c r="Y33" s="1451"/>
      <c r="Z33" s="1451"/>
      <c r="AA33" s="1451"/>
      <c r="AB33" s="1451"/>
      <c r="AC33" s="1451"/>
    </row>
    <row r="34" spans="1:29" ht="12.75" customHeight="1" x14ac:dyDescent="0.2">
      <c r="A34" s="339"/>
      <c r="B34" s="339"/>
      <c r="C34" s="107" t="s">
        <v>353</v>
      </c>
      <c r="D34" s="769" t="s">
        <v>372</v>
      </c>
      <c r="E34" s="792">
        <v>4.5</v>
      </c>
      <c r="F34" s="792">
        <v>11.9</v>
      </c>
      <c r="G34" s="792">
        <v>4.5999999999999996</v>
      </c>
      <c r="H34" s="792">
        <v>4.4000000000000004</v>
      </c>
      <c r="I34" s="108">
        <f t="shared" si="0"/>
        <v>0.95652173913043492</v>
      </c>
      <c r="J34" s="843"/>
      <c r="K34" s="343"/>
      <c r="L34" s="98"/>
    </row>
    <row r="35" spans="1:29" ht="12.75" customHeight="1" x14ac:dyDescent="0.2">
      <c r="A35" s="339"/>
      <c r="B35" s="339"/>
      <c r="C35" s="107" t="s">
        <v>210</v>
      </c>
      <c r="D35" s="769" t="s">
        <v>210</v>
      </c>
      <c r="E35" s="792">
        <v>3.4</v>
      </c>
      <c r="F35" s="792">
        <v>10.3</v>
      </c>
      <c r="G35" s="792">
        <v>2.8</v>
      </c>
      <c r="H35" s="792">
        <v>4.0999999999999996</v>
      </c>
      <c r="I35" s="108">
        <f t="shared" si="0"/>
        <v>1.4642857142857142</v>
      </c>
      <c r="J35" s="843"/>
      <c r="K35" s="343"/>
      <c r="L35" s="98"/>
    </row>
    <row r="36" spans="1:29" s="113" customFormat="1" ht="12.75" customHeight="1" x14ac:dyDescent="0.2">
      <c r="A36" s="386"/>
      <c r="B36" s="339"/>
      <c r="C36" s="107" t="s">
        <v>375</v>
      </c>
      <c r="D36" s="769" t="s">
        <v>375</v>
      </c>
      <c r="E36" s="792">
        <v>5.4</v>
      </c>
      <c r="F36" s="792">
        <v>20.399999999999999</v>
      </c>
      <c r="G36" s="792">
        <v>5.7</v>
      </c>
      <c r="H36" s="792">
        <v>5</v>
      </c>
      <c r="I36" s="108">
        <f t="shared" si="0"/>
        <v>0.8771929824561403</v>
      </c>
      <c r="J36" s="844"/>
      <c r="K36" s="345"/>
      <c r="L36" s="112"/>
      <c r="M36" s="1451"/>
      <c r="N36" s="1451"/>
      <c r="O36" s="1451"/>
      <c r="P36" s="1451"/>
      <c r="Q36" s="1451"/>
      <c r="R36" s="1451"/>
      <c r="S36" s="1451"/>
      <c r="T36" s="1451"/>
      <c r="U36" s="1451"/>
      <c r="V36" s="1451"/>
      <c r="W36" s="1451"/>
      <c r="X36" s="1451"/>
      <c r="Y36" s="1451"/>
      <c r="Z36" s="1451"/>
      <c r="AA36" s="1451"/>
      <c r="AB36" s="1451"/>
      <c r="AC36" s="1451"/>
    </row>
    <row r="37" spans="1:29" ht="12.75" customHeight="1" x14ac:dyDescent="0.2">
      <c r="A37" s="339"/>
      <c r="B37" s="339"/>
      <c r="C37" s="107" t="s">
        <v>211</v>
      </c>
      <c r="D37" s="769" t="s">
        <v>211</v>
      </c>
      <c r="E37" s="792">
        <v>6.8</v>
      </c>
      <c r="F37" s="792">
        <v>18.399999999999999</v>
      </c>
      <c r="G37" s="792">
        <v>7.2</v>
      </c>
      <c r="H37" s="792">
        <v>6.2</v>
      </c>
      <c r="I37" s="108">
        <f t="shared" si="0"/>
        <v>0.86111111111111116</v>
      </c>
      <c r="J37" s="843"/>
      <c r="K37" s="343"/>
      <c r="L37" s="98"/>
    </row>
    <row r="38" spans="1:29" s="119" customFormat="1" ht="12.75" customHeight="1" x14ac:dyDescent="0.2">
      <c r="A38" s="349"/>
      <c r="B38" s="389"/>
      <c r="C38" s="391" t="s">
        <v>212</v>
      </c>
      <c r="D38" s="770" t="s">
        <v>380</v>
      </c>
      <c r="E38" s="793">
        <v>8</v>
      </c>
      <c r="F38" s="793">
        <v>17.3</v>
      </c>
      <c r="G38" s="793">
        <v>7.9</v>
      </c>
      <c r="H38" s="793">
        <v>8.3000000000000007</v>
      </c>
      <c r="I38" s="848">
        <f t="shared" si="0"/>
        <v>1.0506329113924051</v>
      </c>
      <c r="J38" s="849"/>
      <c r="K38" s="350"/>
      <c r="L38" s="118"/>
      <c r="M38" s="1451"/>
      <c r="N38" s="1451"/>
      <c r="O38" s="1451"/>
      <c r="P38" s="1451"/>
      <c r="Q38" s="1451"/>
      <c r="R38" s="1451"/>
      <c r="S38" s="1451"/>
      <c r="T38" s="1451"/>
      <c r="U38" s="1451"/>
      <c r="V38" s="1451"/>
      <c r="W38" s="1451"/>
      <c r="X38" s="1451"/>
      <c r="Y38" s="1451"/>
      <c r="Z38" s="1451"/>
      <c r="AA38" s="1451"/>
      <c r="AB38" s="1451"/>
      <c r="AC38" s="1451"/>
    </row>
    <row r="39" spans="1:29" ht="23.25" customHeight="1" x14ac:dyDescent="0.2">
      <c r="A39" s="339"/>
      <c r="B39" s="339"/>
      <c r="C39" s="107" t="s">
        <v>398</v>
      </c>
      <c r="D39" s="771" t="s">
        <v>398</v>
      </c>
      <c r="E39" s="792">
        <v>4.7</v>
      </c>
      <c r="F39" s="792">
        <v>9.9</v>
      </c>
      <c r="G39" s="792">
        <v>4.8</v>
      </c>
      <c r="H39" s="792">
        <v>4.5999999999999996</v>
      </c>
      <c r="I39" s="108">
        <f t="shared" si="0"/>
        <v>0.95833333333333326</v>
      </c>
      <c r="J39" s="843"/>
      <c r="K39" s="343"/>
      <c r="L39" s="98"/>
    </row>
    <row r="40" spans="1:29" s="128" customFormat="1" ht="12" customHeight="1" x14ac:dyDescent="0.2">
      <c r="A40" s="390"/>
      <c r="B40" s="339"/>
      <c r="C40" s="123"/>
      <c r="D40" s="124"/>
      <c r="E40" s="125"/>
      <c r="F40" s="125"/>
      <c r="G40" s="126"/>
      <c r="H40" s="126"/>
      <c r="I40" s="126"/>
      <c r="J40" s="126"/>
      <c r="K40" s="352"/>
      <c r="L40" s="127"/>
      <c r="M40" s="1451"/>
      <c r="N40" s="1451"/>
      <c r="O40" s="1451"/>
      <c r="P40" s="1451"/>
      <c r="Q40" s="1451"/>
      <c r="R40" s="1451"/>
      <c r="S40" s="1451"/>
      <c r="T40" s="1451"/>
      <c r="U40" s="1451"/>
      <c r="V40" s="1451"/>
      <c r="W40" s="1451"/>
      <c r="X40" s="1451"/>
      <c r="Y40" s="1451"/>
      <c r="Z40" s="1451"/>
      <c r="AA40" s="1451"/>
      <c r="AB40" s="1451"/>
      <c r="AC40" s="1451"/>
    </row>
    <row r="41" spans="1:29" ht="17.25" customHeight="1" x14ac:dyDescent="0.2">
      <c r="A41" s="339"/>
      <c r="B41" s="339"/>
      <c r="C41" s="876"/>
      <c r="D41" s="876"/>
      <c r="E41" s="877"/>
      <c r="F41" s="1723"/>
      <c r="G41" s="1723"/>
      <c r="H41" s="1723"/>
      <c r="I41" s="1723"/>
      <c r="J41" s="1723"/>
      <c r="K41" s="353"/>
      <c r="L41" s="96"/>
    </row>
    <row r="42" spans="1:29" ht="17.25" customHeight="1" x14ac:dyDescent="0.2">
      <c r="A42" s="339"/>
      <c r="B42" s="339"/>
      <c r="C42" s="876"/>
      <c r="D42" s="1731" t="s">
        <v>525</v>
      </c>
      <c r="E42" s="1731"/>
      <c r="F42" s="1731"/>
      <c r="G42" s="878"/>
      <c r="H42" s="878"/>
      <c r="I42" s="1723"/>
      <c r="J42" s="1723"/>
      <c r="K42" s="353"/>
      <c r="L42" s="96"/>
    </row>
    <row r="43" spans="1:29" ht="17.25" customHeight="1" x14ac:dyDescent="0.2">
      <c r="A43" s="339"/>
      <c r="B43" s="339"/>
      <c r="C43" s="876"/>
      <c r="D43" s="1731"/>
      <c r="E43" s="1731"/>
      <c r="F43" s="1731"/>
      <c r="G43" s="878"/>
      <c r="H43" s="878"/>
      <c r="I43" s="1723"/>
      <c r="J43" s="1723"/>
      <c r="K43" s="353"/>
      <c r="L43" s="96"/>
    </row>
    <row r="44" spans="1:29" ht="17.25" customHeight="1" x14ac:dyDescent="0.2">
      <c r="A44" s="339"/>
      <c r="B44" s="339"/>
      <c r="C44" s="876"/>
      <c r="D44" s="1722" t="s">
        <v>526</v>
      </c>
      <c r="E44" s="1722"/>
      <c r="F44" s="1722"/>
      <c r="G44" s="878"/>
      <c r="H44" s="878"/>
      <c r="I44" s="1723"/>
      <c r="J44" s="1723"/>
      <c r="K44" s="353"/>
      <c r="L44" s="96"/>
    </row>
    <row r="45" spans="1:29" ht="17.25" customHeight="1" x14ac:dyDescent="0.2">
      <c r="A45" s="339"/>
      <c r="B45" s="339"/>
      <c r="C45" s="876"/>
      <c r="D45" s="1722"/>
      <c r="E45" s="1722"/>
      <c r="F45" s="1722"/>
      <c r="G45" s="878"/>
      <c r="H45" s="878"/>
      <c r="I45" s="1723"/>
      <c r="J45" s="1723"/>
      <c r="K45" s="353"/>
      <c r="L45" s="96"/>
    </row>
    <row r="46" spans="1:29" ht="17.25" customHeight="1" x14ac:dyDescent="0.2">
      <c r="A46" s="339"/>
      <c r="B46" s="339"/>
      <c r="C46" s="876"/>
      <c r="D46" s="1722"/>
      <c r="E46" s="1722"/>
      <c r="F46" s="1722"/>
      <c r="G46" s="878"/>
      <c r="H46" s="878"/>
      <c r="I46" s="1723"/>
      <c r="J46" s="1723"/>
      <c r="K46" s="353"/>
      <c r="L46" s="96"/>
    </row>
    <row r="47" spans="1:29" ht="17.25" customHeight="1" x14ac:dyDescent="0.2">
      <c r="A47" s="339"/>
      <c r="B47" s="339"/>
      <c r="C47" s="876"/>
      <c r="D47" s="1722" t="s">
        <v>528</v>
      </c>
      <c r="E47" s="1722"/>
      <c r="F47" s="1722"/>
      <c r="G47" s="878"/>
      <c r="H47" s="878"/>
      <c r="I47" s="1723"/>
      <c r="J47" s="1723"/>
      <c r="K47" s="353"/>
      <c r="L47" s="96"/>
    </row>
    <row r="48" spans="1:29" ht="17.25" customHeight="1" x14ac:dyDescent="0.2">
      <c r="A48" s="339"/>
      <c r="B48" s="339"/>
      <c r="C48" s="876"/>
      <c r="D48" s="1722"/>
      <c r="E48" s="1722"/>
      <c r="F48" s="1722"/>
      <c r="G48" s="878"/>
      <c r="H48" s="878"/>
      <c r="I48" s="1723"/>
      <c r="J48" s="1723"/>
      <c r="K48" s="353"/>
      <c r="L48" s="96"/>
    </row>
    <row r="49" spans="1:29" ht="17.25" customHeight="1" x14ac:dyDescent="0.2">
      <c r="A49" s="339"/>
      <c r="B49" s="339"/>
      <c r="C49" s="876"/>
      <c r="D49" s="1722"/>
      <c r="E49" s="1722"/>
      <c r="F49" s="1722"/>
      <c r="G49" s="878"/>
      <c r="H49" s="878"/>
      <c r="I49" s="1723"/>
      <c r="J49" s="1723"/>
      <c r="K49" s="353"/>
      <c r="L49" s="96"/>
    </row>
    <row r="50" spans="1:29" ht="17.25" customHeight="1" x14ac:dyDescent="0.2">
      <c r="A50" s="339"/>
      <c r="B50" s="339"/>
      <c r="C50" s="876"/>
      <c r="D50" s="1722" t="s">
        <v>589</v>
      </c>
      <c r="E50" s="1722"/>
      <c r="F50" s="1722"/>
      <c r="G50" s="878"/>
      <c r="H50" s="878"/>
      <c r="I50" s="1723"/>
      <c r="J50" s="1723"/>
      <c r="K50" s="353"/>
      <c r="L50" s="96"/>
    </row>
    <row r="51" spans="1:29" ht="17.25" customHeight="1" x14ac:dyDescent="0.2">
      <c r="A51" s="339"/>
      <c r="B51" s="339"/>
      <c r="C51" s="876"/>
      <c r="D51" s="1722"/>
      <c r="E51" s="1722"/>
      <c r="F51" s="1722"/>
      <c r="G51" s="878"/>
      <c r="H51" s="878"/>
      <c r="I51" s="1723"/>
      <c r="J51" s="1723"/>
      <c r="K51" s="353"/>
      <c r="L51" s="96"/>
    </row>
    <row r="52" spans="1:29" ht="17.25" customHeight="1" x14ac:dyDescent="0.2">
      <c r="A52" s="339"/>
      <c r="B52" s="339"/>
      <c r="C52" s="876"/>
      <c r="D52" s="1722"/>
      <c r="E52" s="1722"/>
      <c r="F52" s="1722"/>
      <c r="G52" s="878"/>
      <c r="H52" s="878"/>
      <c r="I52" s="1723"/>
      <c r="J52" s="1723"/>
      <c r="K52" s="353"/>
      <c r="L52" s="96"/>
    </row>
    <row r="53" spans="1:29" s="122" customFormat="1" ht="17.25" customHeight="1" x14ac:dyDescent="0.2">
      <c r="A53" s="388"/>
      <c r="B53" s="339"/>
      <c r="C53" s="876"/>
      <c r="D53" s="1731" t="s">
        <v>529</v>
      </c>
      <c r="E53" s="1731"/>
      <c r="F53" s="1731"/>
      <c r="G53" s="878"/>
      <c r="H53" s="878"/>
      <c r="I53" s="1723"/>
      <c r="J53" s="1723"/>
      <c r="K53" s="354"/>
      <c r="L53" s="121"/>
      <c r="M53" s="1451"/>
      <c r="N53" s="1451"/>
      <c r="O53" s="1451"/>
      <c r="P53" s="1451"/>
      <c r="Q53" s="1451"/>
      <c r="R53" s="1451"/>
      <c r="S53" s="1451"/>
      <c r="T53" s="1451"/>
      <c r="U53" s="1451"/>
      <c r="V53" s="1451"/>
      <c r="W53" s="1451"/>
      <c r="X53" s="1451"/>
      <c r="Y53" s="1451"/>
      <c r="Z53" s="1451"/>
      <c r="AA53" s="1451"/>
      <c r="AB53" s="1451"/>
      <c r="AC53" s="1451"/>
    </row>
    <row r="54" spans="1:29" ht="17.25" customHeight="1" x14ac:dyDescent="0.2">
      <c r="A54" s="339"/>
      <c r="B54" s="339"/>
      <c r="C54" s="876"/>
      <c r="D54" s="1731"/>
      <c r="E54" s="1731"/>
      <c r="F54" s="1731"/>
      <c r="G54" s="878"/>
      <c r="H54" s="878"/>
      <c r="I54" s="1723"/>
      <c r="J54" s="1723"/>
      <c r="K54" s="353"/>
      <c r="L54" s="96"/>
    </row>
    <row r="55" spans="1:29" ht="17.25" customHeight="1" x14ac:dyDescent="0.2">
      <c r="A55" s="339"/>
      <c r="B55" s="339"/>
      <c r="C55" s="876"/>
      <c r="D55" s="1731"/>
      <c r="E55" s="1731"/>
      <c r="F55" s="1731"/>
      <c r="G55" s="878"/>
      <c r="H55" s="878"/>
      <c r="I55" s="1723"/>
      <c r="J55" s="1723"/>
      <c r="K55" s="353"/>
      <c r="L55" s="96"/>
    </row>
    <row r="56" spans="1:29" ht="5.25" customHeight="1" x14ac:dyDescent="0.2">
      <c r="A56" s="339"/>
      <c r="B56" s="339"/>
      <c r="C56" s="876"/>
      <c r="D56" s="878"/>
      <c r="E56" s="878"/>
      <c r="F56" s="878"/>
      <c r="G56" s="878"/>
      <c r="H56" s="878"/>
      <c r="I56" s="1723"/>
      <c r="J56" s="1723"/>
      <c r="K56" s="353"/>
      <c r="L56" s="96"/>
    </row>
    <row r="57" spans="1:29" ht="18.75" customHeight="1" x14ac:dyDescent="0.2">
      <c r="A57" s="339"/>
      <c r="B57" s="339"/>
      <c r="C57" s="876"/>
      <c r="D57" s="876"/>
      <c r="E57" s="877"/>
      <c r="F57" s="1723"/>
      <c r="G57" s="1723"/>
      <c r="H57" s="1723"/>
      <c r="I57" s="1723"/>
      <c r="J57" s="1723"/>
      <c r="K57" s="353"/>
      <c r="L57" s="96"/>
    </row>
    <row r="58" spans="1:29" ht="18.75" customHeight="1" x14ac:dyDescent="0.2">
      <c r="A58" s="339"/>
      <c r="B58" s="339"/>
      <c r="C58" s="1724" t="s">
        <v>527</v>
      </c>
      <c r="D58" s="1724"/>
      <c r="E58" s="1724"/>
      <c r="F58" s="1724"/>
      <c r="G58" s="1724"/>
      <c r="H58" s="1724"/>
      <c r="I58" s="1724"/>
      <c r="J58" s="1724"/>
      <c r="K58" s="820"/>
      <c r="L58" s="96"/>
    </row>
    <row r="59" spans="1:29" ht="11.25" customHeight="1" x14ac:dyDescent="0.2">
      <c r="A59" s="339"/>
      <c r="B59" s="339"/>
      <c r="C59" s="1725" t="s">
        <v>609</v>
      </c>
      <c r="D59" s="1726"/>
      <c r="E59" s="1726"/>
      <c r="F59" s="1726"/>
      <c r="G59" s="1726"/>
      <c r="H59" s="1726"/>
      <c r="I59" s="1726"/>
      <c r="J59" s="1726"/>
      <c r="K59" s="1727"/>
      <c r="L59" s="96"/>
    </row>
    <row r="60" spans="1:29" ht="13.5" customHeight="1" x14ac:dyDescent="0.2">
      <c r="A60" s="339"/>
      <c r="B60" s="339"/>
      <c r="C60" s="1728"/>
      <c r="D60" s="1729"/>
      <c r="E60" s="1729"/>
      <c r="F60" s="129"/>
      <c r="G60" s="130"/>
      <c r="H60" s="130"/>
      <c r="I60" s="1730">
        <v>42826</v>
      </c>
      <c r="J60" s="1730"/>
      <c r="K60" s="476">
        <v>21</v>
      </c>
      <c r="L60" s="96"/>
    </row>
    <row r="62" spans="1:29" ht="15" x14ac:dyDescent="0.2">
      <c r="E62" s="1083"/>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50:F52"/>
    <mergeCell ref="I43:J43"/>
    <mergeCell ref="I44:J44"/>
    <mergeCell ref="I45:J45"/>
    <mergeCell ref="I46:J46"/>
    <mergeCell ref="I47:J47"/>
    <mergeCell ref="I48:J48"/>
    <mergeCell ref="I49:J49"/>
    <mergeCell ref="I50:J50"/>
    <mergeCell ref="I51:J51"/>
    <mergeCell ref="I52:J52"/>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475" t="s">
        <v>43</v>
      </c>
      <c r="G1" s="1475"/>
      <c r="H1" s="1475"/>
      <c r="I1" s="4"/>
      <c r="J1" s="4"/>
      <c r="K1" s="4"/>
      <c r="L1" s="4"/>
      <c r="M1" s="4"/>
      <c r="N1" s="4"/>
      <c r="O1" s="4"/>
    </row>
    <row r="2" spans="1:15" ht="13.5" customHeight="1" x14ac:dyDescent="0.2">
      <c r="A2" s="2"/>
      <c r="B2" s="219"/>
      <c r="C2" s="1480"/>
      <c r="D2" s="1480"/>
      <c r="E2" s="1480"/>
      <c r="F2" s="1480"/>
      <c r="G2" s="1480"/>
      <c r="H2" s="4"/>
      <c r="I2" s="4"/>
      <c r="J2" s="4"/>
      <c r="K2" s="4"/>
      <c r="L2" s="4"/>
      <c r="M2" s="4"/>
      <c r="N2" s="4"/>
      <c r="O2" s="4"/>
    </row>
    <row r="3" spans="1:15" x14ac:dyDescent="0.2">
      <c r="A3" s="2"/>
      <c r="B3" s="220"/>
      <c r="C3" s="1480"/>
      <c r="D3" s="1480"/>
      <c r="E3" s="1480"/>
      <c r="F3" s="1480"/>
      <c r="G3" s="1480"/>
      <c r="H3" s="1"/>
      <c r="I3" s="4"/>
      <c r="J3" s="4"/>
      <c r="K3" s="4"/>
      <c r="L3" s="4"/>
      <c r="M3" s="4"/>
      <c r="N3" s="4"/>
      <c r="O3" s="2"/>
    </row>
    <row r="4" spans="1:15" ht="12.75" customHeight="1" x14ac:dyDescent="0.2">
      <c r="A4" s="2"/>
      <c r="B4" s="222"/>
      <c r="C4" s="1473" t="s">
        <v>48</v>
      </c>
      <c r="D4" s="1474"/>
      <c r="E4" s="1474"/>
      <c r="F4" s="1474"/>
      <c r="G4" s="1474"/>
      <c r="H4" s="1474"/>
      <c r="I4" s="4"/>
      <c r="J4" s="4"/>
      <c r="K4" s="4"/>
      <c r="L4" s="4"/>
      <c r="M4" s="17"/>
      <c r="N4" s="4"/>
      <c r="O4" s="2"/>
    </row>
    <row r="5" spans="1:15" s="7" customFormat="1" ht="16.5" customHeight="1" x14ac:dyDescent="0.2">
      <c r="A5" s="6"/>
      <c r="B5" s="221"/>
      <c r="C5" s="1474"/>
      <c r="D5" s="1474"/>
      <c r="E5" s="1474"/>
      <c r="F5" s="1474"/>
      <c r="G5" s="1474"/>
      <c r="H5" s="1474"/>
      <c r="I5" s="4"/>
      <c r="J5" s="4"/>
      <c r="K5" s="4"/>
      <c r="L5" s="4"/>
      <c r="M5" s="17"/>
      <c r="N5" s="4"/>
      <c r="O5" s="6"/>
    </row>
    <row r="6" spans="1:15" ht="11.25" customHeight="1" x14ac:dyDescent="0.2">
      <c r="A6" s="2"/>
      <c r="B6" s="222"/>
      <c r="C6" s="1474"/>
      <c r="D6" s="1474"/>
      <c r="E6" s="1474"/>
      <c r="F6" s="1474"/>
      <c r="G6" s="1474"/>
      <c r="H6" s="1474"/>
      <c r="I6" s="4"/>
      <c r="J6" s="4"/>
      <c r="K6" s="4"/>
      <c r="L6" s="4"/>
      <c r="M6" s="17"/>
      <c r="N6" s="4"/>
      <c r="O6" s="2"/>
    </row>
    <row r="7" spans="1:15" ht="11.25" customHeight="1" x14ac:dyDescent="0.2">
      <c r="A7" s="2"/>
      <c r="B7" s="222"/>
      <c r="C7" s="1474"/>
      <c r="D7" s="1474"/>
      <c r="E7" s="1474"/>
      <c r="F7" s="1474"/>
      <c r="G7" s="1474"/>
      <c r="H7" s="1474"/>
      <c r="I7" s="4"/>
      <c r="J7" s="4"/>
      <c r="K7" s="4"/>
      <c r="L7" s="4"/>
      <c r="M7" s="17"/>
      <c r="N7" s="4"/>
      <c r="O7" s="2"/>
    </row>
    <row r="8" spans="1:15" ht="117" customHeight="1" x14ac:dyDescent="0.2">
      <c r="A8" s="2"/>
      <c r="B8" s="222"/>
      <c r="C8" s="1474"/>
      <c r="D8" s="1474"/>
      <c r="E8" s="1474"/>
      <c r="F8" s="1474"/>
      <c r="G8" s="1474"/>
      <c r="H8" s="1474"/>
      <c r="I8" s="4"/>
      <c r="J8" s="4"/>
      <c r="K8" s="4"/>
      <c r="L8" s="4"/>
      <c r="M8" s="17"/>
      <c r="N8" s="4"/>
      <c r="O8" s="2"/>
    </row>
    <row r="9" spans="1:15" ht="10.5" customHeight="1" x14ac:dyDescent="0.2">
      <c r="A9" s="2"/>
      <c r="B9" s="222"/>
      <c r="C9" s="1474"/>
      <c r="D9" s="1474"/>
      <c r="E9" s="1474"/>
      <c r="F9" s="1474"/>
      <c r="G9" s="1474"/>
      <c r="H9" s="1474"/>
      <c r="I9" s="4"/>
      <c r="J9" s="4"/>
      <c r="K9" s="4"/>
      <c r="L9" s="4"/>
      <c r="M9" s="17"/>
      <c r="N9" s="3"/>
      <c r="O9" s="2"/>
    </row>
    <row r="10" spans="1:15" ht="11.25" customHeight="1" x14ac:dyDescent="0.2">
      <c r="A10" s="2"/>
      <c r="B10" s="222"/>
      <c r="C10" s="1474"/>
      <c r="D10" s="1474"/>
      <c r="E10" s="1474"/>
      <c r="F10" s="1474"/>
      <c r="G10" s="1474"/>
      <c r="H10" s="1474"/>
      <c r="I10" s="4"/>
      <c r="J10" s="4"/>
      <c r="K10" s="4"/>
      <c r="L10" s="4"/>
      <c r="M10" s="17"/>
      <c r="N10" s="3"/>
      <c r="O10" s="2"/>
    </row>
    <row r="11" spans="1:15" ht="3.75" customHeight="1" x14ac:dyDescent="0.2">
      <c r="A11" s="2"/>
      <c r="B11" s="222"/>
      <c r="C11" s="1474"/>
      <c r="D11" s="1474"/>
      <c r="E11" s="1474"/>
      <c r="F11" s="1474"/>
      <c r="G11" s="1474"/>
      <c r="H11" s="1474"/>
      <c r="I11" s="4"/>
      <c r="J11" s="4"/>
      <c r="K11" s="4"/>
      <c r="L11" s="4"/>
      <c r="M11" s="17"/>
      <c r="N11" s="3"/>
      <c r="O11" s="2"/>
    </row>
    <row r="12" spans="1:15" ht="11.25" customHeight="1" x14ac:dyDescent="0.2">
      <c r="A12" s="2"/>
      <c r="B12" s="222"/>
      <c r="C12" s="1474"/>
      <c r="D12" s="1474"/>
      <c r="E12" s="1474"/>
      <c r="F12" s="1474"/>
      <c r="G12" s="1474"/>
      <c r="H12" s="1474"/>
      <c r="I12" s="4"/>
      <c r="J12" s="4"/>
      <c r="K12" s="4"/>
      <c r="L12" s="4"/>
      <c r="M12" s="17"/>
      <c r="N12" s="3"/>
      <c r="O12" s="2"/>
    </row>
    <row r="13" spans="1:15" ht="11.25" customHeight="1" x14ac:dyDescent="0.2">
      <c r="A13" s="2"/>
      <c r="B13" s="222"/>
      <c r="C13" s="1474"/>
      <c r="D13" s="1474"/>
      <c r="E13" s="1474"/>
      <c r="F13" s="1474"/>
      <c r="G13" s="1474"/>
      <c r="H13" s="1474"/>
      <c r="I13" s="4"/>
      <c r="J13" s="4"/>
      <c r="K13" s="4"/>
      <c r="L13" s="4"/>
      <c r="M13" s="17"/>
      <c r="N13" s="3"/>
      <c r="O13" s="2"/>
    </row>
    <row r="14" spans="1:15" ht="15.75" customHeight="1" x14ac:dyDescent="0.2">
      <c r="A14" s="2"/>
      <c r="B14" s="222"/>
      <c r="C14" s="1474"/>
      <c r="D14" s="1474"/>
      <c r="E14" s="1474"/>
      <c r="F14" s="1474"/>
      <c r="G14" s="1474"/>
      <c r="H14" s="1474"/>
      <c r="I14" s="4"/>
      <c r="J14" s="4"/>
      <c r="K14" s="4"/>
      <c r="L14" s="4"/>
      <c r="M14" s="17"/>
      <c r="N14" s="3"/>
      <c r="O14" s="2"/>
    </row>
    <row r="15" spans="1:15" ht="22.5" customHeight="1" x14ac:dyDescent="0.2">
      <c r="A15" s="2"/>
      <c r="B15" s="222"/>
      <c r="C15" s="1474"/>
      <c r="D15" s="1474"/>
      <c r="E15" s="1474"/>
      <c r="F15" s="1474"/>
      <c r="G15" s="1474"/>
      <c r="H15" s="1474"/>
      <c r="I15" s="4"/>
      <c r="J15" s="4"/>
      <c r="K15" s="4"/>
      <c r="L15" s="4"/>
      <c r="M15" s="17"/>
      <c r="N15" s="3"/>
      <c r="O15" s="2"/>
    </row>
    <row r="16" spans="1:15" ht="11.25" customHeight="1" x14ac:dyDescent="0.2">
      <c r="A16" s="2"/>
      <c r="B16" s="222"/>
      <c r="C16" s="1474"/>
      <c r="D16" s="1474"/>
      <c r="E16" s="1474"/>
      <c r="F16" s="1474"/>
      <c r="G16" s="1474"/>
      <c r="H16" s="1474"/>
      <c r="I16" s="4"/>
      <c r="J16" s="4"/>
      <c r="K16" s="4"/>
      <c r="L16" s="4"/>
      <c r="M16" s="17"/>
      <c r="N16" s="3"/>
      <c r="O16" s="2"/>
    </row>
    <row r="17" spans="1:15" ht="11.25" customHeight="1" x14ac:dyDescent="0.2">
      <c r="A17" s="2"/>
      <c r="B17" s="222"/>
      <c r="C17" s="1474"/>
      <c r="D17" s="1474"/>
      <c r="E17" s="1474"/>
      <c r="F17" s="1474"/>
      <c r="G17" s="1474"/>
      <c r="H17" s="1474"/>
      <c r="I17" s="4"/>
      <c r="J17" s="4"/>
      <c r="K17" s="4"/>
      <c r="L17" s="4"/>
      <c r="M17" s="17"/>
      <c r="N17" s="3"/>
      <c r="O17" s="2"/>
    </row>
    <row r="18" spans="1:15" ht="11.25" customHeight="1" x14ac:dyDescent="0.2">
      <c r="A18" s="2"/>
      <c r="B18" s="222"/>
      <c r="C18" s="1474"/>
      <c r="D18" s="1474"/>
      <c r="E18" s="1474"/>
      <c r="F18" s="1474"/>
      <c r="G18" s="1474"/>
      <c r="H18" s="1474"/>
      <c r="I18" s="5"/>
      <c r="J18" s="5"/>
      <c r="K18" s="5"/>
      <c r="L18" s="5"/>
      <c r="M18" s="5"/>
      <c r="N18" s="3"/>
      <c r="O18" s="2"/>
    </row>
    <row r="19" spans="1:15" ht="11.25" customHeight="1" x14ac:dyDescent="0.2">
      <c r="A19" s="2"/>
      <c r="B19" s="222"/>
      <c r="C19" s="1474"/>
      <c r="D19" s="1474"/>
      <c r="E19" s="1474"/>
      <c r="F19" s="1474"/>
      <c r="G19" s="1474"/>
      <c r="H19" s="1474"/>
      <c r="I19" s="18"/>
      <c r="J19" s="18"/>
      <c r="K19" s="18"/>
      <c r="L19" s="18"/>
      <c r="M19" s="18"/>
      <c r="N19" s="3"/>
      <c r="O19" s="2"/>
    </row>
    <row r="20" spans="1:15" ht="11.25" customHeight="1" x14ac:dyDescent="0.2">
      <c r="A20" s="2"/>
      <c r="B20" s="222"/>
      <c r="C20" s="1474"/>
      <c r="D20" s="1474"/>
      <c r="E20" s="1474"/>
      <c r="F20" s="1474"/>
      <c r="G20" s="1474"/>
      <c r="H20" s="1474"/>
      <c r="I20" s="11"/>
      <c r="J20" s="11"/>
      <c r="K20" s="11"/>
      <c r="L20" s="11"/>
      <c r="M20" s="11"/>
      <c r="N20" s="3"/>
      <c r="O20" s="2"/>
    </row>
    <row r="21" spans="1:15" ht="11.25" customHeight="1" x14ac:dyDescent="0.2">
      <c r="A21" s="2"/>
      <c r="B21" s="222"/>
      <c r="C21" s="1474"/>
      <c r="D21" s="1474"/>
      <c r="E21" s="1474"/>
      <c r="F21" s="1474"/>
      <c r="G21" s="1474"/>
      <c r="H21" s="1474"/>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6"/>
      <c r="I27" s="307" t="s">
        <v>42</v>
      </c>
      <c r="J27" s="308"/>
      <c r="K27" s="308"/>
      <c r="L27" s="309"/>
      <c r="M27" s="309"/>
      <c r="N27" s="3"/>
      <c r="O27" s="2"/>
    </row>
    <row r="28" spans="1:15" ht="10.5" customHeight="1" x14ac:dyDescent="0.2">
      <c r="A28" s="2"/>
      <c r="B28" s="222"/>
      <c r="C28" s="9"/>
      <c r="D28" s="13"/>
      <c r="E28" s="15"/>
      <c r="F28" s="13"/>
      <c r="G28" s="10"/>
      <c r="H28" s="13"/>
      <c r="I28" s="310"/>
      <c r="J28" s="310"/>
      <c r="K28" s="310"/>
      <c r="L28" s="310"/>
      <c r="M28" s="475"/>
      <c r="N28" s="311"/>
      <c r="O28" s="2"/>
    </row>
    <row r="29" spans="1:15" ht="16.5" customHeight="1" x14ac:dyDescent="0.2">
      <c r="A29" s="2"/>
      <c r="B29" s="222"/>
      <c r="C29" s="9"/>
      <c r="D29" s="13"/>
      <c r="E29" s="15"/>
      <c r="F29" s="13"/>
      <c r="G29" s="10"/>
      <c r="H29" s="13"/>
      <c r="I29" s="13" t="s">
        <v>424</v>
      </c>
      <c r="J29" s="13"/>
      <c r="K29" s="13"/>
      <c r="L29" s="13"/>
      <c r="M29" s="475"/>
      <c r="N29" s="312"/>
      <c r="O29" s="2"/>
    </row>
    <row r="30" spans="1:15" ht="10.5" customHeight="1" x14ac:dyDescent="0.2">
      <c r="A30" s="2"/>
      <c r="B30" s="222"/>
      <c r="C30" s="9"/>
      <c r="D30" s="13"/>
      <c r="E30" s="15"/>
      <c r="F30" s="13"/>
      <c r="G30" s="10"/>
      <c r="H30" s="13"/>
      <c r="I30" s="13"/>
      <c r="J30" s="13"/>
      <c r="K30" s="13"/>
      <c r="L30" s="13"/>
      <c r="M30" s="475"/>
      <c r="N30" s="312"/>
      <c r="O30" s="2"/>
    </row>
    <row r="31" spans="1:15" ht="16.5" customHeight="1" x14ac:dyDescent="0.2">
      <c r="A31" s="2"/>
      <c r="B31" s="222"/>
      <c r="C31" s="12"/>
      <c r="D31" s="13"/>
      <c r="E31" s="8"/>
      <c r="F31" s="11"/>
      <c r="G31" s="10"/>
      <c r="H31" s="11"/>
      <c r="I31" s="1468" t="s">
        <v>46</v>
      </c>
      <c r="J31" s="1468"/>
      <c r="K31" s="1478">
        <f>+capa!H27</f>
        <v>42826</v>
      </c>
      <c r="L31" s="1479"/>
      <c r="M31" s="475"/>
      <c r="N31" s="313"/>
      <c r="O31" s="2"/>
    </row>
    <row r="32" spans="1:15" ht="10.5" customHeight="1" x14ac:dyDescent="0.2">
      <c r="A32" s="2"/>
      <c r="B32" s="222"/>
      <c r="C32" s="12"/>
      <c r="D32" s="13"/>
      <c r="E32" s="8"/>
      <c r="F32" s="11"/>
      <c r="G32" s="10"/>
      <c r="H32" s="11"/>
      <c r="I32" s="208"/>
      <c r="J32" s="208"/>
      <c r="K32" s="207"/>
      <c r="L32" s="207"/>
      <c r="M32" s="475"/>
      <c r="N32" s="313"/>
      <c r="O32" s="2"/>
    </row>
    <row r="33" spans="1:15" ht="16.5" customHeight="1" x14ac:dyDescent="0.2">
      <c r="A33" s="2"/>
      <c r="B33" s="222"/>
      <c r="C33" s="9"/>
      <c r="D33" s="13"/>
      <c r="E33" s="15"/>
      <c r="F33" s="13"/>
      <c r="G33" s="10"/>
      <c r="H33" s="13"/>
      <c r="I33" s="1476" t="s">
        <v>415</v>
      </c>
      <c r="J33" s="1477"/>
      <c r="K33" s="1477"/>
      <c r="L33" s="1477"/>
      <c r="M33" s="475"/>
      <c r="N33" s="312"/>
      <c r="O33" s="2"/>
    </row>
    <row r="34" spans="1:15" s="92" customFormat="1" ht="14.25" customHeight="1" x14ac:dyDescent="0.2">
      <c r="A34" s="2"/>
      <c r="B34" s="222"/>
      <c r="C34" s="9"/>
      <c r="D34" s="13"/>
      <c r="E34" s="15"/>
      <c r="F34" s="13"/>
      <c r="G34" s="1014"/>
      <c r="H34" s="13"/>
      <c r="I34" s="179"/>
      <c r="J34" s="1013"/>
      <c r="K34" s="1013"/>
      <c r="L34" s="1013"/>
      <c r="M34" s="475"/>
      <c r="N34" s="312"/>
      <c r="O34" s="2"/>
    </row>
    <row r="35" spans="1:15" s="92" customFormat="1" ht="20.25" customHeight="1" x14ac:dyDescent="0.2">
      <c r="A35" s="2"/>
      <c r="B35" s="222"/>
      <c r="C35" s="172"/>
      <c r="D35" s="13"/>
      <c r="E35" s="1015"/>
      <c r="F35" s="11"/>
      <c r="G35" s="1014"/>
      <c r="H35" s="11"/>
      <c r="I35" s="1471" t="s">
        <v>417</v>
      </c>
      <c r="J35" s="1471"/>
      <c r="K35" s="1471"/>
      <c r="L35" s="1471"/>
      <c r="M35" s="475"/>
      <c r="N35" s="313"/>
      <c r="O35" s="2"/>
    </row>
    <row r="36" spans="1:15" s="92" customFormat="1" ht="12.75" customHeight="1" x14ac:dyDescent="0.2">
      <c r="A36" s="2"/>
      <c r="B36" s="222"/>
      <c r="C36" s="172"/>
      <c r="D36" s="13"/>
      <c r="E36" s="1015"/>
      <c r="F36" s="11"/>
      <c r="G36" s="1014"/>
      <c r="H36" s="11"/>
      <c r="I36" s="1010" t="s">
        <v>416</v>
      </c>
      <c r="J36" s="1010"/>
      <c r="K36" s="1010"/>
      <c r="L36" s="1010"/>
      <c r="M36" s="475"/>
      <c r="N36" s="313"/>
      <c r="O36" s="2"/>
    </row>
    <row r="37" spans="1:15" s="92" customFormat="1" ht="12.75" customHeight="1" x14ac:dyDescent="0.2">
      <c r="A37" s="2"/>
      <c r="B37" s="222"/>
      <c r="C37" s="172"/>
      <c r="D37" s="13"/>
      <c r="E37" s="1015"/>
      <c r="F37" s="11"/>
      <c r="G37" s="1014"/>
      <c r="H37" s="11"/>
      <c r="I37" s="1472" t="s">
        <v>420</v>
      </c>
      <c r="J37" s="1472"/>
      <c r="K37" s="1472"/>
      <c r="L37" s="1472"/>
      <c r="M37" s="475"/>
      <c r="N37" s="313"/>
      <c r="O37" s="2"/>
    </row>
    <row r="38" spans="1:15" s="92" customFormat="1" ht="20.25" customHeight="1" x14ac:dyDescent="0.2">
      <c r="A38" s="2"/>
      <c r="B38" s="222"/>
      <c r="C38" s="9"/>
      <c r="D38" s="13"/>
      <c r="E38" s="15"/>
      <c r="F38" s="13"/>
      <c r="G38" s="368"/>
      <c r="H38" s="13"/>
      <c r="I38" s="1469" t="s">
        <v>479</v>
      </c>
      <c r="J38" s="1469"/>
      <c r="K38" s="1469"/>
      <c r="L38" s="1010"/>
      <c r="M38" s="475"/>
      <c r="N38" s="312"/>
      <c r="O38" s="2"/>
    </row>
    <row r="39" spans="1:15" ht="19.5" customHeight="1" x14ac:dyDescent="0.2">
      <c r="A39" s="2"/>
      <c r="B39" s="222"/>
      <c r="C39" s="12"/>
      <c r="D39" s="13"/>
      <c r="E39" s="8"/>
      <c r="F39" s="11"/>
      <c r="G39" s="10"/>
      <c r="H39" s="11"/>
      <c r="I39" s="1469" t="s">
        <v>442</v>
      </c>
      <c r="J39" s="1469"/>
      <c r="K39" s="1469"/>
      <c r="L39" s="1469"/>
      <c r="M39" s="475"/>
      <c r="N39" s="313"/>
      <c r="O39" s="2"/>
    </row>
    <row r="40" spans="1:15" ht="14.25" customHeight="1" x14ac:dyDescent="0.2">
      <c r="A40" s="2"/>
      <c r="B40" s="222"/>
      <c r="C40" s="12"/>
      <c r="D40" s="13"/>
      <c r="E40" s="8"/>
      <c r="F40" s="11"/>
      <c r="G40" s="10"/>
      <c r="H40" s="11"/>
      <c r="I40" s="1010"/>
      <c r="J40" s="1010"/>
      <c r="K40" s="1010"/>
      <c r="L40" s="1010"/>
      <c r="M40" s="475"/>
      <c r="N40" s="313"/>
      <c r="O40" s="2"/>
    </row>
    <row r="41" spans="1:15" ht="12.75" customHeight="1" x14ac:dyDescent="0.2">
      <c r="A41" s="2"/>
      <c r="B41" s="222"/>
      <c r="C41" s="12"/>
      <c r="D41" s="13"/>
      <c r="E41" s="8"/>
      <c r="F41" s="11"/>
      <c r="G41" s="10"/>
      <c r="H41" s="11"/>
      <c r="I41" s="1470" t="s">
        <v>51</v>
      </c>
      <c r="J41" s="1470"/>
      <c r="K41" s="1470"/>
      <c r="L41" s="1470"/>
      <c r="M41" s="475"/>
      <c r="N41" s="313"/>
      <c r="O41" s="2"/>
    </row>
    <row r="42" spans="1:15" ht="14.25" customHeight="1" x14ac:dyDescent="0.2">
      <c r="A42" s="2"/>
      <c r="B42" s="222"/>
      <c r="C42" s="9"/>
      <c r="D42" s="13"/>
      <c r="E42" s="15"/>
      <c r="F42" s="13"/>
      <c r="G42" s="10"/>
      <c r="H42" s="13"/>
      <c r="I42" s="1011"/>
      <c r="J42" s="1011"/>
      <c r="K42" s="1011"/>
      <c r="L42" s="1011"/>
      <c r="M42" s="475"/>
      <c r="N42" s="312"/>
      <c r="O42" s="2"/>
    </row>
    <row r="43" spans="1:15" ht="15" customHeight="1" x14ac:dyDescent="0.2">
      <c r="A43" s="2"/>
      <c r="B43" s="222"/>
      <c r="C43" s="12"/>
      <c r="D43" s="13"/>
      <c r="E43" s="8"/>
      <c r="F43" s="11"/>
      <c r="G43" s="10"/>
      <c r="H43" s="11"/>
      <c r="I43" s="1009" t="s">
        <v>23</v>
      </c>
      <c r="J43" s="1009"/>
      <c r="K43" s="1009"/>
      <c r="L43" s="1009"/>
      <c r="M43" s="475"/>
      <c r="N43" s="313"/>
      <c r="O43" s="2"/>
    </row>
    <row r="44" spans="1:15" ht="14.25" customHeight="1" x14ac:dyDescent="0.2">
      <c r="A44" s="2"/>
      <c r="B44" s="222"/>
      <c r="C44" s="12"/>
      <c r="D44" s="13"/>
      <c r="E44" s="8"/>
      <c r="F44" s="11"/>
      <c r="G44" s="10"/>
      <c r="H44" s="11"/>
      <c r="I44" s="206"/>
      <c r="J44" s="206"/>
      <c r="K44" s="206"/>
      <c r="L44" s="206"/>
      <c r="M44" s="475"/>
      <c r="N44" s="313"/>
      <c r="O44" s="2"/>
    </row>
    <row r="45" spans="1:15" ht="16.5" customHeight="1" x14ac:dyDescent="0.2">
      <c r="A45" s="2"/>
      <c r="B45" s="222"/>
      <c r="C45" s="12"/>
      <c r="D45" s="13"/>
      <c r="E45" s="8"/>
      <c r="F45" s="11"/>
      <c r="G45" s="10"/>
      <c r="H45" s="11"/>
      <c r="I45" s="1468" t="s">
        <v>19</v>
      </c>
      <c r="J45" s="1468"/>
      <c r="K45" s="1468"/>
      <c r="L45" s="1468"/>
      <c r="M45" s="475"/>
      <c r="N45" s="313"/>
      <c r="O45" s="2"/>
    </row>
    <row r="46" spans="1:15" ht="14.25" customHeight="1" x14ac:dyDescent="0.2">
      <c r="A46" s="2"/>
      <c r="B46" s="222"/>
      <c r="C46" s="9"/>
      <c r="D46" s="13"/>
      <c r="E46" s="15"/>
      <c r="F46" s="13"/>
      <c r="G46" s="10"/>
      <c r="H46" s="13"/>
      <c r="I46" s="208"/>
      <c r="J46" s="208"/>
      <c r="K46" s="208"/>
      <c r="L46" s="208"/>
      <c r="M46" s="475"/>
      <c r="N46" s="312"/>
      <c r="O46" s="2"/>
    </row>
    <row r="47" spans="1:15" ht="16.5" customHeight="1" x14ac:dyDescent="0.2">
      <c r="A47" s="2"/>
      <c r="B47" s="222"/>
      <c r="C47" s="12"/>
      <c r="D47" s="13"/>
      <c r="E47" s="8"/>
      <c r="F47" s="563"/>
      <c r="G47" s="915"/>
      <c r="H47" s="563"/>
      <c r="I47" s="1467" t="s">
        <v>10</v>
      </c>
      <c r="J47" s="1467"/>
      <c r="K47" s="1467"/>
      <c r="L47" s="1467"/>
      <c r="M47" s="475"/>
      <c r="N47" s="313"/>
      <c r="O47" s="2"/>
    </row>
    <row r="48" spans="1:15" ht="12.75" customHeight="1" x14ac:dyDescent="0.2">
      <c r="A48" s="2"/>
      <c r="B48" s="222"/>
      <c r="C48" s="9"/>
      <c r="D48" s="13"/>
      <c r="E48" s="15"/>
      <c r="F48" s="1012"/>
      <c r="G48" s="915"/>
      <c r="H48" s="1012"/>
      <c r="I48" s="475"/>
      <c r="J48" s="475"/>
      <c r="K48" s="475"/>
      <c r="L48" s="475"/>
      <c r="M48" s="475"/>
      <c r="N48" s="312"/>
      <c r="O48" s="2"/>
    </row>
    <row r="49" spans="1:15" ht="30.75" customHeight="1" x14ac:dyDescent="0.2">
      <c r="A49" s="2"/>
      <c r="B49" s="222"/>
      <c r="C49" s="9"/>
      <c r="D49" s="13"/>
      <c r="E49" s="15"/>
      <c r="F49" s="1012"/>
      <c r="G49" s="915"/>
      <c r="H49" s="1012"/>
      <c r="I49" s="475"/>
      <c r="J49" s="475"/>
      <c r="K49" s="475"/>
      <c r="L49" s="475"/>
      <c r="M49" s="475"/>
      <c r="N49" s="312"/>
      <c r="O49" s="2"/>
    </row>
    <row r="50" spans="1:15" ht="20.25" customHeight="1" x14ac:dyDescent="0.2">
      <c r="A50" s="2"/>
      <c r="B50" s="222"/>
      <c r="C50" s="799"/>
      <c r="D50" s="13"/>
      <c r="E50" s="8"/>
      <c r="F50" s="563"/>
      <c r="G50" s="915"/>
      <c r="H50" s="563"/>
      <c r="I50" s="475"/>
      <c r="J50" s="475"/>
      <c r="K50" s="475"/>
      <c r="L50" s="475"/>
      <c r="M50" s="475"/>
      <c r="N50" s="313"/>
      <c r="O50" s="2"/>
    </row>
    <row r="51" spans="1:15" x14ac:dyDescent="0.2">
      <c r="A51" s="2"/>
      <c r="B51" s="364">
        <v>2</v>
      </c>
      <c r="C51" s="1466">
        <v>42826</v>
      </c>
      <c r="D51" s="1466"/>
      <c r="E51" s="1466"/>
      <c r="F51" s="1466"/>
      <c r="G51" s="1466"/>
      <c r="H51" s="146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553" t="s">
        <v>315</v>
      </c>
      <c r="Y1" s="1553"/>
      <c r="Z1" s="1553"/>
      <c r="AA1" s="1553"/>
      <c r="AB1" s="1553"/>
      <c r="AC1" s="1553"/>
      <c r="AD1" s="1553"/>
      <c r="AE1" s="1553"/>
      <c r="AF1" s="1553"/>
      <c r="AG1" s="2"/>
    </row>
    <row r="2" spans="1:33" ht="6" customHeight="1" x14ac:dyDescent="0.2">
      <c r="A2" s="214"/>
      <c r="B2" s="1556"/>
      <c r="C2" s="1556"/>
      <c r="D2" s="1556"/>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742"/>
      <c r="G5" s="1742"/>
      <c r="H5" s="1742"/>
      <c r="I5" s="1742"/>
      <c r="J5" s="1742"/>
      <c r="K5" s="1742"/>
      <c r="L5" s="1742"/>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739"/>
      <c r="G6" s="1739"/>
      <c r="H6" s="1739"/>
      <c r="I6" s="1739"/>
      <c r="J6" s="1739"/>
      <c r="K6" s="1739"/>
      <c r="L6" s="1739"/>
      <c r="M6" s="1739"/>
      <c r="N6" s="1739"/>
      <c r="O6" s="1739"/>
      <c r="P6" s="1739"/>
      <c r="Q6" s="1739"/>
      <c r="R6" s="1739"/>
      <c r="S6" s="1739"/>
      <c r="T6" s="1739"/>
      <c r="U6" s="1739"/>
      <c r="V6" s="1739"/>
      <c r="W6" s="10"/>
      <c r="X6" s="1739"/>
      <c r="Y6" s="1739"/>
      <c r="Z6" s="1739"/>
      <c r="AA6" s="1739"/>
      <c r="AB6" s="1739"/>
      <c r="AC6" s="1739"/>
      <c r="AD6" s="1739"/>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7"/>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739"/>
      <c r="G45" s="1739"/>
      <c r="H45" s="1739"/>
      <c r="I45" s="1739"/>
      <c r="J45" s="1739"/>
      <c r="K45" s="1739"/>
      <c r="L45" s="1739"/>
      <c r="M45" s="1739"/>
      <c r="N45" s="1739"/>
      <c r="O45" s="1739"/>
      <c r="P45" s="1739"/>
      <c r="Q45" s="1739"/>
      <c r="R45" s="1739"/>
      <c r="S45" s="1739"/>
      <c r="T45" s="1739"/>
      <c r="U45" s="1739"/>
      <c r="V45" s="1739"/>
      <c r="W45" s="10"/>
      <c r="X45" s="1739"/>
      <c r="Y45" s="1739"/>
      <c r="Z45" s="1739"/>
      <c r="AA45" s="1739"/>
      <c r="AB45" s="1739"/>
      <c r="AC45" s="1739"/>
      <c r="AD45" s="1739"/>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9"/>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2">
        <v>22</v>
      </c>
      <c r="C71" s="1740">
        <v>42826</v>
      </c>
      <c r="D71" s="1741"/>
      <c r="E71" s="1741"/>
      <c r="F71" s="1741"/>
      <c r="G71" s="1737"/>
      <c r="H71" s="1738"/>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20" t="s">
        <v>318</v>
      </c>
      <c r="C1" s="1620"/>
      <c r="D1" s="1620"/>
      <c r="E1" s="1620"/>
      <c r="F1" s="1620"/>
      <c r="G1" s="1620"/>
      <c r="H1" s="1620"/>
      <c r="I1" s="213"/>
      <c r="J1" s="213"/>
      <c r="K1" s="213"/>
      <c r="L1" s="213"/>
      <c r="M1" s="213"/>
      <c r="N1" s="213"/>
      <c r="O1" s="213"/>
      <c r="P1" s="213"/>
      <c r="Q1" s="213"/>
      <c r="R1" s="213"/>
      <c r="S1" s="213"/>
      <c r="T1" s="213"/>
      <c r="U1" s="213"/>
      <c r="V1" s="213"/>
      <c r="W1" s="213"/>
      <c r="X1" s="259"/>
      <c r="Y1" s="217"/>
      <c r="Z1" s="217"/>
      <c r="AA1" s="217"/>
      <c r="AB1" s="217"/>
      <c r="AC1" s="217"/>
      <c r="AD1" s="217"/>
      <c r="AE1" s="217"/>
      <c r="AF1" s="217"/>
      <c r="AG1" s="2"/>
    </row>
    <row r="2" spans="1:33" ht="6" customHeight="1" x14ac:dyDescent="0.2">
      <c r="A2" s="2"/>
      <c r="B2" s="1556"/>
      <c r="C2" s="1556"/>
      <c r="D2" s="1556"/>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742"/>
      <c r="G5" s="1742"/>
      <c r="H5" s="1742"/>
      <c r="I5" s="1742"/>
      <c r="J5" s="1742"/>
      <c r="K5" s="1742"/>
      <c r="L5" s="1742"/>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739"/>
      <c r="G6" s="1739"/>
      <c r="H6" s="1739"/>
      <c r="I6" s="1739"/>
      <c r="J6" s="1739"/>
      <c r="K6" s="1739"/>
      <c r="L6" s="1739"/>
      <c r="M6" s="1739"/>
      <c r="N6" s="1739"/>
      <c r="O6" s="1739"/>
      <c r="P6" s="1739"/>
      <c r="Q6" s="1739"/>
      <c r="R6" s="1739"/>
      <c r="S6" s="1739"/>
      <c r="T6" s="1739"/>
      <c r="U6" s="1739"/>
      <c r="V6" s="1739"/>
      <c r="W6" s="10"/>
      <c r="X6" s="1739"/>
      <c r="Y6" s="1739"/>
      <c r="Z6" s="1739"/>
      <c r="AA6" s="1739"/>
      <c r="AB6" s="1739"/>
      <c r="AC6" s="1739"/>
      <c r="AD6" s="1739"/>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743"/>
      <c r="D8" s="174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6"/>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6"/>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3"/>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739"/>
      <c r="G47" s="1739"/>
      <c r="H47" s="1739"/>
      <c r="I47" s="1739"/>
      <c r="J47" s="1739"/>
      <c r="K47" s="1739"/>
      <c r="L47" s="1739"/>
      <c r="M47" s="1739"/>
      <c r="N47" s="1739"/>
      <c r="O47" s="1739"/>
      <c r="P47" s="1739"/>
      <c r="Q47" s="1739"/>
      <c r="R47" s="1739"/>
      <c r="S47" s="1739"/>
      <c r="T47" s="1739"/>
      <c r="U47" s="1739"/>
      <c r="V47" s="1739"/>
      <c r="W47" s="10"/>
      <c r="X47" s="1739"/>
      <c r="Y47" s="1739"/>
      <c r="Z47" s="1739"/>
      <c r="AA47" s="1739"/>
      <c r="AB47" s="1739"/>
      <c r="AC47" s="1739"/>
      <c r="AD47" s="1739"/>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6"/>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0"/>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81">
        <v>42826</v>
      </c>
      <c r="AA73" s="1481"/>
      <c r="AB73" s="1481"/>
      <c r="AC73" s="1481"/>
      <c r="AD73" s="1481"/>
      <c r="AE73" s="1481"/>
      <c r="AF73" s="362">
        <v>23</v>
      </c>
      <c r="AG73" s="222"/>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37" workbookViewId="0">
      <selection activeCell="AI65" sqref="AI65"/>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0"/>
      <c r="B1" s="330"/>
      <c r="C1" s="330"/>
      <c r="D1" s="330"/>
      <c r="E1" s="330"/>
    </row>
    <row r="2" spans="1:5" ht="13.5" customHeight="1" x14ac:dyDescent="0.2">
      <c r="A2" s="330"/>
      <c r="B2" s="330"/>
      <c r="C2" s="330"/>
      <c r="D2" s="330"/>
      <c r="E2" s="330"/>
    </row>
    <row r="3" spans="1:5" ht="13.5" customHeight="1" x14ac:dyDescent="0.2">
      <c r="A3" s="330"/>
      <c r="B3" s="330"/>
      <c r="C3" s="330"/>
      <c r="D3" s="330"/>
      <c r="E3" s="330"/>
    </row>
    <row r="4" spans="1:5" s="7" customFormat="1" ht="13.5" customHeight="1" x14ac:dyDescent="0.2">
      <c r="A4" s="330"/>
      <c r="B4" s="330"/>
      <c r="C4" s="330"/>
      <c r="D4" s="330"/>
      <c r="E4" s="330"/>
    </row>
    <row r="5" spans="1:5" ht="13.5" customHeight="1" x14ac:dyDescent="0.2">
      <c r="A5" s="330"/>
      <c r="B5" s="330"/>
      <c r="C5" s="330"/>
      <c r="D5" s="330"/>
      <c r="E5" s="330"/>
    </row>
    <row r="6" spans="1:5" ht="13.5" customHeight="1" x14ac:dyDescent="0.2">
      <c r="A6" s="330"/>
      <c r="B6" s="330"/>
      <c r="C6" s="330"/>
      <c r="D6" s="330"/>
      <c r="E6" s="330"/>
    </row>
    <row r="7" spans="1:5" ht="13.5" customHeight="1" x14ac:dyDescent="0.2">
      <c r="A7" s="330"/>
      <c r="B7" s="330"/>
      <c r="C7" s="330"/>
      <c r="D7" s="330"/>
      <c r="E7" s="330"/>
    </row>
    <row r="8" spans="1:5" ht="13.5" customHeight="1" x14ac:dyDescent="0.2">
      <c r="A8" s="330"/>
      <c r="B8" s="330"/>
      <c r="C8" s="330"/>
      <c r="D8" s="330"/>
      <c r="E8" s="330"/>
    </row>
    <row r="9" spans="1:5" ht="13.5" customHeight="1" x14ac:dyDescent="0.2">
      <c r="A9" s="330"/>
      <c r="B9" s="330"/>
      <c r="C9" s="330"/>
      <c r="D9" s="330"/>
      <c r="E9" s="330"/>
    </row>
    <row r="10" spans="1:5" ht="13.5" customHeight="1" x14ac:dyDescent="0.2">
      <c r="A10" s="330"/>
      <c r="B10" s="330"/>
      <c r="C10" s="330"/>
      <c r="D10" s="330"/>
      <c r="E10" s="330"/>
    </row>
    <row r="11" spans="1:5" ht="13.5" customHeight="1" x14ac:dyDescent="0.2">
      <c r="A11" s="330"/>
      <c r="B11" s="330"/>
      <c r="C11" s="330"/>
      <c r="D11" s="330"/>
      <c r="E11" s="330"/>
    </row>
    <row r="12" spans="1:5" ht="13.5" customHeight="1" x14ac:dyDescent="0.2">
      <c r="A12" s="330"/>
      <c r="B12" s="330"/>
      <c r="C12" s="330"/>
      <c r="D12" s="330"/>
      <c r="E12" s="330"/>
    </row>
    <row r="13" spans="1:5" ht="13.5" customHeight="1" x14ac:dyDescent="0.2">
      <c r="A13" s="330"/>
      <c r="B13" s="330"/>
      <c r="C13" s="330"/>
      <c r="D13" s="330"/>
      <c r="E13" s="330"/>
    </row>
    <row r="14" spans="1:5" ht="13.5" customHeight="1" x14ac:dyDescent="0.2">
      <c r="A14" s="330"/>
      <c r="B14" s="330"/>
      <c r="C14" s="330"/>
      <c r="D14" s="330"/>
      <c r="E14" s="330"/>
    </row>
    <row r="15" spans="1:5" ht="13.5" customHeight="1" x14ac:dyDescent="0.2">
      <c r="A15" s="330"/>
      <c r="B15" s="330"/>
      <c r="C15" s="330"/>
      <c r="D15" s="330"/>
      <c r="E15" s="330"/>
    </row>
    <row r="16" spans="1:5" ht="13.5" customHeight="1" x14ac:dyDescent="0.2">
      <c r="A16" s="330"/>
      <c r="B16" s="330"/>
      <c r="C16" s="330"/>
      <c r="D16" s="330"/>
      <c r="E16" s="330"/>
    </row>
    <row r="17" spans="1:5" ht="13.5" customHeight="1" x14ac:dyDescent="0.2">
      <c r="A17" s="330"/>
      <c r="B17" s="330"/>
      <c r="C17" s="330"/>
      <c r="D17" s="330"/>
      <c r="E17" s="330"/>
    </row>
    <row r="18" spans="1:5" ht="13.5" customHeight="1" x14ac:dyDescent="0.2">
      <c r="A18" s="330"/>
      <c r="B18" s="330"/>
      <c r="C18" s="330"/>
      <c r="D18" s="330"/>
      <c r="E18" s="330"/>
    </row>
    <row r="19" spans="1:5" ht="13.5" customHeight="1" x14ac:dyDescent="0.2">
      <c r="A19" s="330"/>
      <c r="B19" s="330"/>
      <c r="C19" s="330"/>
      <c r="D19" s="330"/>
      <c r="E19" s="330"/>
    </row>
    <row r="20" spans="1:5" ht="13.5" customHeight="1" x14ac:dyDescent="0.2">
      <c r="A20" s="330"/>
      <c r="B20" s="330"/>
      <c r="C20" s="330"/>
      <c r="D20" s="330"/>
      <c r="E20" s="330"/>
    </row>
    <row r="21" spans="1:5" ht="13.5" customHeight="1" x14ac:dyDescent="0.2">
      <c r="A21" s="330"/>
      <c r="B21" s="330"/>
      <c r="C21" s="330"/>
      <c r="D21" s="330"/>
      <c r="E21" s="330"/>
    </row>
    <row r="22" spans="1:5" ht="13.5" customHeight="1" x14ac:dyDescent="0.2">
      <c r="A22" s="330"/>
      <c r="B22" s="330"/>
      <c r="C22" s="330"/>
      <c r="D22" s="330"/>
      <c r="E22" s="330"/>
    </row>
    <row r="23" spans="1:5" ht="13.5" customHeight="1" x14ac:dyDescent="0.2">
      <c r="A23" s="330"/>
      <c r="B23" s="330"/>
      <c r="C23" s="330"/>
      <c r="D23" s="330"/>
      <c r="E23" s="330"/>
    </row>
    <row r="24" spans="1:5" ht="13.5" customHeight="1" x14ac:dyDescent="0.2">
      <c r="A24" s="330"/>
      <c r="B24" s="330"/>
      <c r="C24" s="330"/>
      <c r="D24" s="330"/>
      <c r="E24" s="330"/>
    </row>
    <row r="25" spans="1:5" ht="13.5" customHeight="1" x14ac:dyDescent="0.2">
      <c r="A25" s="330"/>
      <c r="B25" s="330"/>
      <c r="C25" s="330"/>
      <c r="D25" s="330"/>
      <c r="E25" s="330"/>
    </row>
    <row r="26" spans="1:5" ht="13.5" customHeight="1" x14ac:dyDescent="0.2">
      <c r="A26" s="330"/>
      <c r="B26" s="330"/>
      <c r="C26" s="330"/>
      <c r="D26" s="330"/>
      <c r="E26" s="330"/>
    </row>
    <row r="27" spans="1:5" ht="13.5" customHeight="1" x14ac:dyDescent="0.2">
      <c r="A27" s="330"/>
      <c r="B27" s="330"/>
      <c r="C27" s="330"/>
      <c r="D27" s="330"/>
      <c r="E27" s="330"/>
    </row>
    <row r="28" spans="1:5" ht="13.5" customHeight="1" x14ac:dyDescent="0.2">
      <c r="A28" s="330"/>
      <c r="B28" s="330"/>
      <c r="C28" s="330"/>
      <c r="D28" s="330"/>
      <c r="E28" s="330"/>
    </row>
    <row r="29" spans="1:5" ht="13.5" customHeight="1" x14ac:dyDescent="0.2">
      <c r="A29" s="330"/>
      <c r="B29" s="330"/>
      <c r="C29" s="330"/>
      <c r="D29" s="330"/>
      <c r="E29" s="330"/>
    </row>
    <row r="30" spans="1:5" ht="13.5" customHeight="1" x14ac:dyDescent="0.2">
      <c r="A30" s="330"/>
      <c r="B30" s="330"/>
      <c r="C30" s="330"/>
      <c r="D30" s="330"/>
      <c r="E30" s="330"/>
    </row>
    <row r="31" spans="1:5" ht="13.5" customHeight="1" x14ac:dyDescent="0.2">
      <c r="A31" s="330"/>
      <c r="B31" s="330"/>
      <c r="C31" s="330"/>
      <c r="D31" s="330"/>
      <c r="E31" s="330"/>
    </row>
    <row r="32" spans="1:5" ht="13.5" customHeight="1" x14ac:dyDescent="0.2">
      <c r="A32" s="330"/>
      <c r="B32" s="330"/>
      <c r="C32" s="330"/>
      <c r="D32" s="330"/>
      <c r="E32" s="330"/>
    </row>
    <row r="33" spans="1:5" ht="13.5" customHeight="1" x14ac:dyDescent="0.2">
      <c r="A33" s="330"/>
      <c r="B33" s="330"/>
      <c r="C33" s="330"/>
      <c r="D33" s="330"/>
      <c r="E33" s="330"/>
    </row>
    <row r="34" spans="1:5" ht="13.5" customHeight="1" x14ac:dyDescent="0.2">
      <c r="A34" s="330"/>
      <c r="B34" s="330"/>
      <c r="C34" s="330"/>
      <c r="D34" s="330"/>
      <c r="E34" s="330"/>
    </row>
    <row r="35" spans="1:5" ht="13.5" customHeight="1" x14ac:dyDescent="0.2">
      <c r="A35" s="330"/>
      <c r="B35" s="330"/>
      <c r="C35" s="330"/>
      <c r="D35" s="330"/>
      <c r="E35" s="330"/>
    </row>
    <row r="36" spans="1:5" ht="13.5" customHeight="1" x14ac:dyDescent="0.2">
      <c r="A36" s="330"/>
      <c r="B36" s="330"/>
      <c r="C36" s="330"/>
      <c r="D36" s="330"/>
      <c r="E36" s="330"/>
    </row>
    <row r="37" spans="1:5" ht="13.5" customHeight="1" x14ac:dyDescent="0.2">
      <c r="A37" s="330"/>
      <c r="B37" s="330"/>
      <c r="C37" s="330"/>
      <c r="D37" s="330"/>
      <c r="E37" s="330"/>
    </row>
    <row r="38" spans="1:5" ht="13.5" customHeight="1" x14ac:dyDescent="0.2">
      <c r="A38" s="330"/>
      <c r="B38" s="330"/>
      <c r="C38" s="330"/>
      <c r="D38" s="330"/>
      <c r="E38" s="330"/>
    </row>
    <row r="39" spans="1:5" ht="13.5" customHeight="1" x14ac:dyDescent="0.2">
      <c r="A39" s="330"/>
      <c r="B39" s="330"/>
      <c r="C39" s="330"/>
      <c r="D39" s="330"/>
      <c r="E39" s="330"/>
    </row>
    <row r="40" spans="1:5" ht="13.5" customHeight="1" x14ac:dyDescent="0.2">
      <c r="A40" s="330"/>
      <c r="B40" s="330"/>
      <c r="C40" s="330"/>
      <c r="D40" s="330"/>
      <c r="E40" s="330"/>
    </row>
    <row r="41" spans="1:5" ht="18.75" customHeight="1" x14ac:dyDescent="0.2">
      <c r="A41" s="330"/>
      <c r="B41" s="330" t="s">
        <v>314</v>
      </c>
      <c r="C41" s="330"/>
      <c r="D41" s="330"/>
      <c r="E41" s="330"/>
    </row>
    <row r="42" spans="1:5" ht="9" customHeight="1" x14ac:dyDescent="0.2">
      <c r="A42" s="329"/>
      <c r="B42" s="372"/>
      <c r="C42" s="373"/>
      <c r="D42" s="374"/>
      <c r="E42" s="329"/>
    </row>
    <row r="43" spans="1:5" ht="13.5" customHeight="1" x14ac:dyDescent="0.2">
      <c r="A43" s="329"/>
      <c r="B43" s="372"/>
      <c r="C43" s="369"/>
      <c r="D43" s="375" t="s">
        <v>311</v>
      </c>
      <c r="E43" s="329"/>
    </row>
    <row r="44" spans="1:5" ht="13.5" customHeight="1" x14ac:dyDescent="0.2">
      <c r="A44" s="329"/>
      <c r="B44" s="372"/>
      <c r="C44" s="380"/>
      <c r="D44" s="594" t="s">
        <v>418</v>
      </c>
      <c r="E44" s="329"/>
    </row>
    <row r="45" spans="1:5" ht="13.5" customHeight="1" x14ac:dyDescent="0.2">
      <c r="A45" s="329"/>
      <c r="B45" s="372"/>
      <c r="C45" s="376"/>
      <c r="D45" s="374"/>
      <c r="E45" s="329"/>
    </row>
    <row r="46" spans="1:5" ht="13.5" customHeight="1" x14ac:dyDescent="0.2">
      <c r="A46" s="329"/>
      <c r="B46" s="372"/>
      <c r="C46" s="370"/>
      <c r="D46" s="375" t="s">
        <v>312</v>
      </c>
      <c r="E46" s="329"/>
    </row>
    <row r="47" spans="1:5" ht="13.5" customHeight="1" x14ac:dyDescent="0.2">
      <c r="A47" s="329"/>
      <c r="B47" s="372"/>
      <c r="C47" s="373"/>
      <c r="D47" s="1018" t="s">
        <v>418</v>
      </c>
      <c r="E47" s="329"/>
    </row>
    <row r="48" spans="1:5" ht="13.5" customHeight="1" x14ac:dyDescent="0.2">
      <c r="A48" s="329"/>
      <c r="B48" s="372"/>
      <c r="C48" s="373"/>
      <c r="D48" s="374"/>
      <c r="E48" s="329"/>
    </row>
    <row r="49" spans="1:5" ht="13.5" customHeight="1" x14ac:dyDescent="0.2">
      <c r="A49" s="329"/>
      <c r="B49" s="372"/>
      <c r="C49" s="371"/>
      <c r="D49" s="375" t="s">
        <v>313</v>
      </c>
      <c r="E49" s="329"/>
    </row>
    <row r="50" spans="1:5" ht="13.5" customHeight="1" x14ac:dyDescent="0.2">
      <c r="A50" s="329"/>
      <c r="B50" s="372"/>
      <c r="C50" s="373"/>
      <c r="D50" s="594" t="s">
        <v>481</v>
      </c>
      <c r="E50" s="329"/>
    </row>
    <row r="51" spans="1:5" ht="25.5" customHeight="1" x14ac:dyDescent="0.2">
      <c r="A51" s="329"/>
      <c r="B51" s="377"/>
      <c r="C51" s="378"/>
      <c r="D51" s="379"/>
      <c r="E51" s="329"/>
    </row>
    <row r="52" spans="1:5" x14ac:dyDescent="0.2">
      <c r="A52" s="329"/>
      <c r="B52" s="330"/>
      <c r="C52" s="332"/>
      <c r="D52" s="331"/>
      <c r="E52" s="329"/>
    </row>
    <row r="53" spans="1:5" s="92" customFormat="1" x14ac:dyDescent="0.2">
      <c r="A53" s="329"/>
      <c r="B53" s="330"/>
      <c r="C53" s="332"/>
      <c r="D53" s="331"/>
      <c r="E53" s="329"/>
    </row>
    <row r="54" spans="1:5" ht="94.5" customHeight="1" x14ac:dyDescent="0.2">
      <c r="A54" s="329"/>
      <c r="B54" s="330"/>
      <c r="C54" s="332"/>
      <c r="D54" s="331"/>
      <c r="E54" s="32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9" t="s">
        <v>302</v>
      </c>
      <c r="C1" s="1490"/>
      <c r="D1" s="1490"/>
      <c r="E1" s="1490"/>
      <c r="F1" s="25"/>
      <c r="G1" s="25"/>
      <c r="H1" s="25"/>
      <c r="I1" s="25"/>
      <c r="J1" s="25"/>
      <c r="K1" s="25"/>
      <c r="L1" s="25"/>
      <c r="M1" s="323"/>
      <c r="N1" s="323"/>
      <c r="O1" s="26"/>
    </row>
    <row r="2" spans="1:15" ht="8.25" customHeight="1" x14ac:dyDescent="0.2">
      <c r="A2" s="24"/>
      <c r="B2" s="328"/>
      <c r="C2" s="324"/>
      <c r="D2" s="324"/>
      <c r="E2" s="324"/>
      <c r="F2" s="324"/>
      <c r="G2" s="324"/>
      <c r="H2" s="325"/>
      <c r="I2" s="325"/>
      <c r="J2" s="325"/>
      <c r="K2" s="325"/>
      <c r="L2" s="325"/>
      <c r="M2" s="325"/>
      <c r="N2" s="326"/>
      <c r="O2" s="28"/>
    </row>
    <row r="3" spans="1:15" s="32" customFormat="1" ht="11.25" customHeight="1" x14ac:dyDescent="0.2">
      <c r="A3" s="29"/>
      <c r="B3" s="30"/>
      <c r="C3" s="1491" t="s">
        <v>54</v>
      </c>
      <c r="D3" s="1491"/>
      <c r="E3" s="1491"/>
      <c r="F3" s="1491"/>
      <c r="G3" s="1491"/>
      <c r="H3" s="1491"/>
      <c r="I3" s="1491"/>
      <c r="J3" s="1491"/>
      <c r="K3" s="1491"/>
      <c r="L3" s="1491"/>
      <c r="M3" s="1491"/>
      <c r="N3" s="327"/>
      <c r="O3" s="31"/>
    </row>
    <row r="4" spans="1:15" s="32" customFormat="1" ht="11.25" x14ac:dyDescent="0.2">
      <c r="A4" s="29"/>
      <c r="B4" s="30"/>
      <c r="C4" s="1491"/>
      <c r="D4" s="1491"/>
      <c r="E4" s="1491"/>
      <c r="F4" s="1491"/>
      <c r="G4" s="1491"/>
      <c r="H4" s="1491"/>
      <c r="I4" s="1491"/>
      <c r="J4" s="1491"/>
      <c r="K4" s="1491"/>
      <c r="L4" s="1491"/>
      <c r="M4" s="1491"/>
      <c r="N4" s="327"/>
      <c r="O4" s="31"/>
    </row>
    <row r="5" spans="1:15" s="32" customFormat="1" ht="3" customHeight="1" x14ac:dyDescent="0.2">
      <c r="A5" s="29"/>
      <c r="B5" s="30"/>
      <c r="C5" s="33"/>
      <c r="D5" s="33"/>
      <c r="E5" s="33"/>
      <c r="F5" s="33"/>
      <c r="G5" s="33"/>
      <c r="H5" s="33"/>
      <c r="I5" s="33"/>
      <c r="J5" s="30"/>
      <c r="K5" s="30"/>
      <c r="L5" s="30"/>
      <c r="M5" s="34"/>
      <c r="N5" s="327"/>
      <c r="O5" s="31"/>
    </row>
    <row r="6" spans="1:15" s="32" customFormat="1" ht="18" customHeight="1" x14ac:dyDescent="0.2">
      <c r="A6" s="29"/>
      <c r="B6" s="30"/>
      <c r="C6" s="35"/>
      <c r="D6" s="1486" t="s">
        <v>425</v>
      </c>
      <c r="E6" s="1486"/>
      <c r="F6" s="1486"/>
      <c r="G6" s="1486"/>
      <c r="H6" s="1486"/>
      <c r="I6" s="1486"/>
      <c r="J6" s="1486"/>
      <c r="K6" s="1486"/>
      <c r="L6" s="1486"/>
      <c r="M6" s="1486"/>
      <c r="N6" s="327"/>
      <c r="O6" s="31"/>
    </row>
    <row r="7" spans="1:15" s="32" customFormat="1" ht="3" customHeight="1" x14ac:dyDescent="0.2">
      <c r="A7" s="29"/>
      <c r="B7" s="30"/>
      <c r="C7" s="33"/>
      <c r="D7" s="33"/>
      <c r="E7" s="33"/>
      <c r="F7" s="33"/>
      <c r="G7" s="33"/>
      <c r="H7" s="33"/>
      <c r="I7" s="33"/>
      <c r="J7" s="30"/>
      <c r="K7" s="30"/>
      <c r="L7" s="30"/>
      <c r="M7" s="34"/>
      <c r="N7" s="327"/>
      <c r="O7" s="31"/>
    </row>
    <row r="8" spans="1:15" s="32" customFormat="1" ht="92.25" customHeight="1" x14ac:dyDescent="0.2">
      <c r="A8" s="29"/>
      <c r="B8" s="30"/>
      <c r="C8" s="33"/>
      <c r="D8" s="1487" t="s">
        <v>426</v>
      </c>
      <c r="E8" s="1486"/>
      <c r="F8" s="1486"/>
      <c r="G8" s="1486"/>
      <c r="H8" s="1486"/>
      <c r="I8" s="1486"/>
      <c r="J8" s="1486"/>
      <c r="K8" s="1486"/>
      <c r="L8" s="1486"/>
      <c r="M8" s="1486"/>
      <c r="N8" s="327"/>
      <c r="O8" s="31"/>
    </row>
    <row r="9" spans="1:15" s="32" customFormat="1" ht="3" customHeight="1" x14ac:dyDescent="0.2">
      <c r="A9" s="29"/>
      <c r="B9" s="30"/>
      <c r="C9" s="33"/>
      <c r="D9" s="33"/>
      <c r="E9" s="33"/>
      <c r="F9" s="33"/>
      <c r="G9" s="33"/>
      <c r="H9" s="33"/>
      <c r="I9" s="33"/>
      <c r="J9" s="30"/>
      <c r="K9" s="30"/>
      <c r="L9" s="30"/>
      <c r="M9" s="34"/>
      <c r="N9" s="327"/>
      <c r="O9" s="31"/>
    </row>
    <row r="10" spans="1:15" s="32" customFormat="1" ht="67.5" customHeight="1" x14ac:dyDescent="0.2">
      <c r="A10" s="29"/>
      <c r="B10" s="30"/>
      <c r="C10" s="33"/>
      <c r="D10" s="1492" t="s">
        <v>427</v>
      </c>
      <c r="E10" s="1492"/>
      <c r="F10" s="1492"/>
      <c r="G10" s="1492"/>
      <c r="H10" s="1492"/>
      <c r="I10" s="1492"/>
      <c r="J10" s="1492"/>
      <c r="K10" s="1492"/>
      <c r="L10" s="1492"/>
      <c r="M10" s="1492"/>
      <c r="N10" s="327"/>
      <c r="O10" s="31"/>
    </row>
    <row r="11" spans="1:15" s="32" customFormat="1" ht="3" customHeight="1" x14ac:dyDescent="0.2">
      <c r="A11" s="29"/>
      <c r="B11" s="30"/>
      <c r="C11" s="33"/>
      <c r="D11" s="209"/>
      <c r="E11" s="209"/>
      <c r="F11" s="209"/>
      <c r="G11" s="209"/>
      <c r="H11" s="209"/>
      <c r="I11" s="209"/>
      <c r="J11" s="209"/>
      <c r="K11" s="209"/>
      <c r="L11" s="209"/>
      <c r="M11" s="209"/>
      <c r="N11" s="327"/>
      <c r="O11" s="31"/>
    </row>
    <row r="12" spans="1:15" s="32" customFormat="1" ht="53.25" customHeight="1" x14ac:dyDescent="0.2">
      <c r="A12" s="29"/>
      <c r="B12" s="30"/>
      <c r="C12" s="33"/>
      <c r="D12" s="1486" t="s">
        <v>428</v>
      </c>
      <c r="E12" s="1486"/>
      <c r="F12" s="1486"/>
      <c r="G12" s="1486"/>
      <c r="H12" s="1486"/>
      <c r="I12" s="1486"/>
      <c r="J12" s="1486"/>
      <c r="K12" s="1486"/>
      <c r="L12" s="1486"/>
      <c r="M12" s="1486"/>
      <c r="N12" s="327"/>
      <c r="O12" s="31"/>
    </row>
    <row r="13" spans="1:15" s="32" customFormat="1" ht="3" customHeight="1" x14ac:dyDescent="0.2">
      <c r="A13" s="29"/>
      <c r="B13" s="30"/>
      <c r="C13" s="33"/>
      <c r="D13" s="209"/>
      <c r="E13" s="209"/>
      <c r="F13" s="209"/>
      <c r="G13" s="209"/>
      <c r="H13" s="209"/>
      <c r="I13" s="209"/>
      <c r="J13" s="209"/>
      <c r="K13" s="209"/>
      <c r="L13" s="209"/>
      <c r="M13" s="209"/>
      <c r="N13" s="327"/>
      <c r="O13" s="31"/>
    </row>
    <row r="14" spans="1:15" s="32" customFormat="1" ht="23.25" customHeight="1" x14ac:dyDescent="0.2">
      <c r="A14" s="29"/>
      <c r="B14" s="30"/>
      <c r="C14" s="33"/>
      <c r="D14" s="1486" t="s">
        <v>429</v>
      </c>
      <c r="E14" s="1486"/>
      <c r="F14" s="1486"/>
      <c r="G14" s="1486"/>
      <c r="H14" s="1486"/>
      <c r="I14" s="1486"/>
      <c r="J14" s="1486"/>
      <c r="K14" s="1486"/>
      <c r="L14" s="1486"/>
      <c r="M14" s="1486"/>
      <c r="N14" s="327"/>
      <c r="O14" s="31"/>
    </row>
    <row r="15" spans="1:15" s="32" customFormat="1" ht="3" customHeight="1" x14ac:dyDescent="0.2">
      <c r="A15" s="29"/>
      <c r="B15" s="30"/>
      <c r="C15" s="33"/>
      <c r="D15" s="209"/>
      <c r="E15" s="209"/>
      <c r="F15" s="209"/>
      <c r="G15" s="209"/>
      <c r="H15" s="209"/>
      <c r="I15" s="209"/>
      <c r="J15" s="209"/>
      <c r="K15" s="209"/>
      <c r="L15" s="209"/>
      <c r="M15" s="209"/>
      <c r="N15" s="327"/>
      <c r="O15" s="31"/>
    </row>
    <row r="16" spans="1:15" s="32" customFormat="1" ht="23.25" customHeight="1" x14ac:dyDescent="0.2">
      <c r="A16" s="29"/>
      <c r="B16" s="30"/>
      <c r="C16" s="33"/>
      <c r="D16" s="1486" t="s">
        <v>430</v>
      </c>
      <c r="E16" s="1486"/>
      <c r="F16" s="1486"/>
      <c r="G16" s="1486"/>
      <c r="H16" s="1486"/>
      <c r="I16" s="1486"/>
      <c r="J16" s="1486"/>
      <c r="K16" s="1486"/>
      <c r="L16" s="1486"/>
      <c r="M16" s="1486"/>
      <c r="N16" s="327"/>
      <c r="O16" s="31"/>
    </row>
    <row r="17" spans="1:19" s="32" customFormat="1" ht="3" customHeight="1" x14ac:dyDescent="0.2">
      <c r="A17" s="29"/>
      <c r="B17" s="30"/>
      <c r="C17" s="33"/>
      <c r="D17" s="209"/>
      <c r="E17" s="209"/>
      <c r="F17" s="209"/>
      <c r="G17" s="209"/>
      <c r="H17" s="209"/>
      <c r="I17" s="209"/>
      <c r="J17" s="209"/>
      <c r="K17" s="209"/>
      <c r="L17" s="209"/>
      <c r="M17" s="209"/>
      <c r="N17" s="327"/>
      <c r="O17" s="31"/>
    </row>
    <row r="18" spans="1:19" s="32" customFormat="1" ht="23.25" customHeight="1" x14ac:dyDescent="0.2">
      <c r="A18" s="29"/>
      <c r="B18" s="30"/>
      <c r="C18" s="33"/>
      <c r="D18" s="1487" t="s">
        <v>431</v>
      </c>
      <c r="E18" s="1486"/>
      <c r="F18" s="1486"/>
      <c r="G18" s="1486"/>
      <c r="H18" s="1486"/>
      <c r="I18" s="1486"/>
      <c r="J18" s="1486"/>
      <c r="K18" s="1486"/>
      <c r="L18" s="1486"/>
      <c r="M18" s="1486"/>
      <c r="N18" s="327"/>
      <c r="O18" s="31"/>
    </row>
    <row r="19" spans="1:19" s="32" customFormat="1" ht="3" customHeight="1" x14ac:dyDescent="0.2">
      <c r="A19" s="29"/>
      <c r="B19" s="30"/>
      <c r="C19" s="33"/>
      <c r="D19" s="209"/>
      <c r="E19" s="209"/>
      <c r="F19" s="209"/>
      <c r="G19" s="209"/>
      <c r="H19" s="209"/>
      <c r="I19" s="209"/>
      <c r="J19" s="209"/>
      <c r="K19" s="209"/>
      <c r="L19" s="209"/>
      <c r="M19" s="209"/>
      <c r="N19" s="327"/>
      <c r="O19" s="31"/>
    </row>
    <row r="20" spans="1:19" s="32" customFormat="1" ht="14.25" customHeight="1" x14ac:dyDescent="0.2">
      <c r="A20" s="29"/>
      <c r="B20" s="30"/>
      <c r="C20" s="33"/>
      <c r="D20" s="1486" t="s">
        <v>432</v>
      </c>
      <c r="E20" s="1486"/>
      <c r="F20" s="1486"/>
      <c r="G20" s="1486"/>
      <c r="H20" s="1486"/>
      <c r="I20" s="1486"/>
      <c r="J20" s="1486"/>
      <c r="K20" s="1486"/>
      <c r="L20" s="1486"/>
      <c r="M20" s="1486"/>
      <c r="N20" s="327"/>
      <c r="O20" s="31"/>
    </row>
    <row r="21" spans="1:19" s="32" customFormat="1" ht="3" customHeight="1" x14ac:dyDescent="0.2">
      <c r="A21" s="29"/>
      <c r="B21" s="30"/>
      <c r="C21" s="33"/>
      <c r="D21" s="209"/>
      <c r="E21" s="209"/>
      <c r="F21" s="209"/>
      <c r="G21" s="209"/>
      <c r="H21" s="209"/>
      <c r="I21" s="209"/>
      <c r="J21" s="209"/>
      <c r="K21" s="209"/>
      <c r="L21" s="209"/>
      <c r="M21" s="209"/>
      <c r="N21" s="327"/>
      <c r="O21" s="31"/>
    </row>
    <row r="22" spans="1:19" s="32" customFormat="1" ht="32.25" customHeight="1" x14ac:dyDescent="0.2">
      <c r="A22" s="29"/>
      <c r="B22" s="30"/>
      <c r="C22" s="33"/>
      <c r="D22" s="1486" t="s">
        <v>433</v>
      </c>
      <c r="E22" s="1486"/>
      <c r="F22" s="1486"/>
      <c r="G22" s="1486"/>
      <c r="H22" s="1486"/>
      <c r="I22" s="1486"/>
      <c r="J22" s="1486"/>
      <c r="K22" s="1486"/>
      <c r="L22" s="1486"/>
      <c r="M22" s="1486"/>
      <c r="N22" s="327"/>
      <c r="O22" s="31"/>
    </row>
    <row r="23" spans="1:19" s="32" customFormat="1" ht="3" customHeight="1" x14ac:dyDescent="0.2">
      <c r="A23" s="29"/>
      <c r="B23" s="30"/>
      <c r="C23" s="33"/>
      <c r="D23" s="209"/>
      <c r="E23" s="209"/>
      <c r="F23" s="209"/>
      <c r="G23" s="209"/>
      <c r="H23" s="209"/>
      <c r="I23" s="209"/>
      <c r="J23" s="209"/>
      <c r="K23" s="209"/>
      <c r="L23" s="209"/>
      <c r="M23" s="209"/>
      <c r="N23" s="327"/>
      <c r="O23" s="31"/>
    </row>
    <row r="24" spans="1:19" s="32" customFormat="1" ht="81.75" customHeight="1" x14ac:dyDescent="0.2">
      <c r="A24" s="29"/>
      <c r="B24" s="30"/>
      <c r="C24" s="33"/>
      <c r="D24" s="1486" t="s">
        <v>287</v>
      </c>
      <c r="E24" s="1486"/>
      <c r="F24" s="1486"/>
      <c r="G24" s="1486"/>
      <c r="H24" s="1486"/>
      <c r="I24" s="1486"/>
      <c r="J24" s="1486"/>
      <c r="K24" s="1486"/>
      <c r="L24" s="1486"/>
      <c r="M24" s="1486"/>
      <c r="N24" s="327"/>
      <c r="O24" s="31"/>
    </row>
    <row r="25" spans="1:19" s="32" customFormat="1" ht="3" customHeight="1" x14ac:dyDescent="0.2">
      <c r="A25" s="29"/>
      <c r="B25" s="30"/>
      <c r="C25" s="33"/>
      <c r="D25" s="209"/>
      <c r="E25" s="209"/>
      <c r="F25" s="209"/>
      <c r="G25" s="209"/>
      <c r="H25" s="209"/>
      <c r="I25" s="209"/>
      <c r="J25" s="209"/>
      <c r="K25" s="209"/>
      <c r="L25" s="209"/>
      <c r="M25" s="209"/>
      <c r="N25" s="327"/>
      <c r="O25" s="31"/>
    </row>
    <row r="26" spans="1:19" s="32" customFormat="1" ht="105.75" customHeight="1" x14ac:dyDescent="0.2">
      <c r="A26" s="29"/>
      <c r="B26" s="30"/>
      <c r="C26" s="33"/>
      <c r="D26" s="1483" t="s">
        <v>399</v>
      </c>
      <c r="E26" s="1483"/>
      <c r="F26" s="1483"/>
      <c r="G26" s="1483"/>
      <c r="H26" s="1483"/>
      <c r="I26" s="1483"/>
      <c r="J26" s="1483"/>
      <c r="K26" s="1483"/>
      <c r="L26" s="1483"/>
      <c r="M26" s="1483"/>
      <c r="N26" s="327"/>
      <c r="O26" s="31"/>
    </row>
    <row r="27" spans="1:19" s="32" customFormat="1" ht="3" customHeight="1" x14ac:dyDescent="0.2">
      <c r="A27" s="29"/>
      <c r="B27" s="30"/>
      <c r="C27" s="33"/>
      <c r="D27" s="44"/>
      <c r="E27" s="44"/>
      <c r="F27" s="44"/>
      <c r="G27" s="44"/>
      <c r="H27" s="44"/>
      <c r="I27" s="44"/>
      <c r="J27" s="45"/>
      <c r="K27" s="45"/>
      <c r="L27" s="45"/>
      <c r="M27" s="46"/>
      <c r="N27" s="327"/>
      <c r="O27" s="31"/>
    </row>
    <row r="28" spans="1:19" s="32" customFormat="1" ht="57" customHeight="1" x14ac:dyDescent="0.2">
      <c r="A28" s="29"/>
      <c r="B28" s="30"/>
      <c r="C28" s="35"/>
      <c r="D28" s="1486" t="s">
        <v>53</v>
      </c>
      <c r="E28" s="1488"/>
      <c r="F28" s="1488"/>
      <c r="G28" s="1488"/>
      <c r="H28" s="1488"/>
      <c r="I28" s="1488"/>
      <c r="J28" s="1488"/>
      <c r="K28" s="1488"/>
      <c r="L28" s="1488"/>
      <c r="M28" s="1488"/>
      <c r="N28" s="327"/>
      <c r="O28" s="31"/>
      <c r="S28" s="32" t="s">
        <v>34</v>
      </c>
    </row>
    <row r="29" spans="1:19" s="32" customFormat="1" ht="3" customHeight="1" x14ac:dyDescent="0.2">
      <c r="A29" s="29"/>
      <c r="B29" s="30"/>
      <c r="C29" s="35"/>
      <c r="D29" s="210"/>
      <c r="E29" s="210"/>
      <c r="F29" s="210"/>
      <c r="G29" s="210"/>
      <c r="H29" s="210"/>
      <c r="I29" s="210"/>
      <c r="J29" s="210"/>
      <c r="K29" s="210"/>
      <c r="L29" s="210"/>
      <c r="M29" s="210"/>
      <c r="N29" s="327"/>
      <c r="O29" s="31"/>
    </row>
    <row r="30" spans="1:19" s="32" customFormat="1" ht="34.5" customHeight="1" x14ac:dyDescent="0.2">
      <c r="A30" s="29"/>
      <c r="B30" s="30"/>
      <c r="C30" s="35"/>
      <c r="D30" s="1486" t="s">
        <v>52</v>
      </c>
      <c r="E30" s="1488"/>
      <c r="F30" s="1488"/>
      <c r="G30" s="1488"/>
      <c r="H30" s="1488"/>
      <c r="I30" s="1488"/>
      <c r="J30" s="1488"/>
      <c r="K30" s="1488"/>
      <c r="L30" s="1488"/>
      <c r="M30" s="1488"/>
      <c r="N30" s="327"/>
      <c r="O30" s="31"/>
    </row>
    <row r="31" spans="1:19" s="32" customFormat="1" ht="30.75" customHeight="1" x14ac:dyDescent="0.2">
      <c r="A31" s="29"/>
      <c r="B31" s="30"/>
      <c r="C31" s="37"/>
      <c r="D31" s="72"/>
      <c r="E31" s="72"/>
      <c r="F31" s="72"/>
      <c r="G31" s="72"/>
      <c r="H31" s="72"/>
      <c r="I31" s="72"/>
      <c r="J31" s="72"/>
      <c r="K31" s="72"/>
      <c r="L31" s="72"/>
      <c r="M31" s="72"/>
      <c r="N31" s="327"/>
      <c r="O31" s="31"/>
    </row>
    <row r="32" spans="1:19" s="32" customFormat="1" ht="13.5" customHeight="1" x14ac:dyDescent="0.2">
      <c r="A32" s="29"/>
      <c r="B32" s="30"/>
      <c r="C32" s="37"/>
      <c r="D32" s="315"/>
      <c r="E32" s="315"/>
      <c r="F32" s="315"/>
      <c r="G32" s="316"/>
      <c r="H32" s="317" t="s">
        <v>17</v>
      </c>
      <c r="I32" s="314"/>
      <c r="J32" s="40"/>
      <c r="K32" s="316"/>
      <c r="L32" s="317" t="s">
        <v>24</v>
      </c>
      <c r="M32" s="314"/>
      <c r="N32" s="327"/>
      <c r="O32" s="31"/>
    </row>
    <row r="33" spans="1:16" s="32" customFormat="1" ht="6" customHeight="1" x14ac:dyDescent="0.2">
      <c r="A33" s="29"/>
      <c r="B33" s="30"/>
      <c r="C33" s="37"/>
      <c r="D33" s="318"/>
      <c r="E33" s="38"/>
      <c r="F33" s="38"/>
      <c r="G33" s="40"/>
      <c r="H33" s="39"/>
      <c r="I33" s="40"/>
      <c r="J33" s="40"/>
      <c r="K33" s="320"/>
      <c r="L33" s="321"/>
      <c r="M33" s="40"/>
      <c r="N33" s="327"/>
      <c r="O33" s="31"/>
    </row>
    <row r="34" spans="1:16" s="32" customFormat="1" ht="11.25" x14ac:dyDescent="0.2">
      <c r="A34" s="29"/>
      <c r="B34" s="30"/>
      <c r="C34" s="36"/>
      <c r="D34" s="319" t="s">
        <v>44</v>
      </c>
      <c r="E34" s="38" t="s">
        <v>36</v>
      </c>
      <c r="F34" s="38"/>
      <c r="G34" s="38"/>
      <c r="H34" s="39"/>
      <c r="I34" s="38"/>
      <c r="J34" s="40"/>
      <c r="K34" s="322"/>
      <c r="L34" s="40"/>
      <c r="M34" s="40"/>
      <c r="N34" s="327"/>
      <c r="O34" s="31"/>
    </row>
    <row r="35" spans="1:16" s="32" customFormat="1" ht="11.25" customHeight="1" x14ac:dyDescent="0.2">
      <c r="A35" s="29"/>
      <c r="B35" s="30"/>
      <c r="C35" s="37"/>
      <c r="D35" s="319" t="s">
        <v>3</v>
      </c>
      <c r="E35" s="38" t="s">
        <v>37</v>
      </c>
      <c r="F35" s="38"/>
      <c r="G35" s="40"/>
      <c r="H35" s="39"/>
      <c r="I35" s="40"/>
      <c r="J35" s="40"/>
      <c r="K35" s="322"/>
      <c r="L35" s="1020">
        <f>+capa!D57</f>
        <v>42853</v>
      </c>
      <c r="M35" s="1085"/>
      <c r="N35" s="327"/>
      <c r="O35" s="31"/>
    </row>
    <row r="36" spans="1:16" s="32" customFormat="1" ht="11.25" x14ac:dyDescent="0.2">
      <c r="A36" s="29"/>
      <c r="B36" s="30"/>
      <c r="C36" s="37"/>
      <c r="D36" s="319" t="s">
        <v>40</v>
      </c>
      <c r="E36" s="38" t="s">
        <v>39</v>
      </c>
      <c r="F36" s="38"/>
      <c r="G36" s="40"/>
      <c r="H36" s="39"/>
      <c r="I36" s="40"/>
      <c r="J36" s="40"/>
      <c r="K36" s="971"/>
      <c r="L36" s="972"/>
      <c r="M36" s="972"/>
      <c r="N36" s="327"/>
      <c r="O36" s="31"/>
    </row>
    <row r="37" spans="1:16" s="32" customFormat="1" ht="12.75" customHeight="1" x14ac:dyDescent="0.2">
      <c r="A37" s="29"/>
      <c r="B37" s="30"/>
      <c r="C37" s="36"/>
      <c r="D37" s="319" t="s">
        <v>41</v>
      </c>
      <c r="E37" s="38" t="s">
        <v>20</v>
      </c>
      <c r="F37" s="38"/>
      <c r="G37" s="38"/>
      <c r="H37" s="39"/>
      <c r="I37" s="38"/>
      <c r="J37" s="40"/>
      <c r="K37" s="1484"/>
      <c r="L37" s="1485"/>
      <c r="M37" s="1485"/>
      <c r="N37" s="327"/>
      <c r="O37" s="31"/>
    </row>
    <row r="38" spans="1:16" s="32" customFormat="1" ht="11.25" x14ac:dyDescent="0.2">
      <c r="A38" s="29"/>
      <c r="B38" s="30"/>
      <c r="C38" s="36"/>
      <c r="D38" s="319" t="s">
        <v>15</v>
      </c>
      <c r="E38" s="38" t="s">
        <v>5</v>
      </c>
      <c r="F38" s="38"/>
      <c r="G38" s="38"/>
      <c r="H38" s="39"/>
      <c r="I38" s="38"/>
      <c r="J38" s="40"/>
      <c r="K38" s="1484"/>
      <c r="L38" s="1485"/>
      <c r="M38" s="1485"/>
      <c r="N38" s="327"/>
      <c r="O38" s="31"/>
    </row>
    <row r="39" spans="1:16" s="32" customFormat="1" ht="8.25" customHeight="1" x14ac:dyDescent="0.2">
      <c r="A39" s="29"/>
      <c r="B39" s="30"/>
      <c r="C39" s="30"/>
      <c r="D39" s="30"/>
      <c r="E39" s="30"/>
      <c r="F39" s="30"/>
      <c r="G39" s="30"/>
      <c r="H39" s="30"/>
      <c r="I39" s="30"/>
      <c r="J39" s="30"/>
      <c r="K39" s="25"/>
      <c r="L39" s="30"/>
      <c r="M39" s="30"/>
      <c r="N39" s="327"/>
      <c r="O39" s="31"/>
    </row>
    <row r="40" spans="1:16" ht="13.5" customHeight="1" x14ac:dyDescent="0.2">
      <c r="A40" s="24"/>
      <c r="B40" s="28"/>
      <c r="C40" s="26"/>
      <c r="D40" s="26"/>
      <c r="E40" s="20"/>
      <c r="F40" s="25"/>
      <c r="G40" s="25"/>
      <c r="H40" s="25"/>
      <c r="I40" s="25"/>
      <c r="J40" s="25"/>
      <c r="L40" s="1481">
        <v>42826</v>
      </c>
      <c r="M40" s="1482"/>
      <c r="N40" s="363">
        <v>3</v>
      </c>
      <c r="O40" s="169"/>
      <c r="P40" s="169"/>
    </row>
    <row r="48" spans="1:16" x14ac:dyDescent="0.2">
      <c r="C48" s="798"/>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217" customWidth="1"/>
    <col min="2" max="2" width="2.5703125" style="1217" customWidth="1"/>
    <col min="3" max="3" width="1" style="1217" customWidth="1"/>
    <col min="4" max="4" width="21.85546875" style="1217" customWidth="1"/>
    <col min="5" max="5" width="9.28515625" style="1217" customWidth="1"/>
    <col min="6" max="6" width="5.42578125" style="1217" customWidth="1"/>
    <col min="7" max="7" width="9.28515625" style="1217" customWidth="1"/>
    <col min="8" max="8" width="5.42578125" style="1217" customWidth="1"/>
    <col min="9" max="9" width="9.28515625" style="1217" customWidth="1"/>
    <col min="10" max="10" width="5.42578125" style="1217" customWidth="1"/>
    <col min="11" max="11" width="9.28515625" style="1217" customWidth="1"/>
    <col min="12" max="12" width="5.42578125" style="1217" customWidth="1"/>
    <col min="13" max="13" width="9.28515625" style="1217" customWidth="1"/>
    <col min="14" max="14" width="5.42578125" style="1217" customWidth="1"/>
    <col min="15" max="15" width="2.5703125" style="1217" customWidth="1"/>
    <col min="16" max="16" width="1" style="1217" customWidth="1"/>
    <col min="17" max="16384" width="9.140625" style="1217"/>
  </cols>
  <sheetData>
    <row r="1" spans="1:16" ht="13.5" customHeight="1" x14ac:dyDescent="0.2">
      <c r="A1" s="1212"/>
      <c r="B1" s="1213"/>
      <c r="C1" s="1213"/>
      <c r="D1" s="1214"/>
      <c r="E1" s="1213"/>
      <c r="F1" s="1213"/>
      <c r="G1" s="1213"/>
      <c r="H1" s="1213"/>
      <c r="I1" s="1496" t="s">
        <v>381</v>
      </c>
      <c r="J1" s="1496"/>
      <c r="K1" s="1496"/>
      <c r="L1" s="1496"/>
      <c r="M1" s="1496"/>
      <c r="N1" s="1496"/>
      <c r="O1" s="1215"/>
      <c r="P1" s="1216"/>
    </row>
    <row r="2" spans="1:16" ht="6" customHeight="1" x14ac:dyDescent="0.2">
      <c r="A2" s="1216"/>
      <c r="B2" s="1218"/>
      <c r="C2" s="1219"/>
      <c r="D2" s="1219"/>
      <c r="E2" s="1219"/>
      <c r="F2" s="1219"/>
      <c r="G2" s="1219"/>
      <c r="H2" s="1219"/>
      <c r="I2" s="1219"/>
      <c r="J2" s="1219"/>
      <c r="K2" s="1219"/>
      <c r="L2" s="1219"/>
      <c r="M2" s="1219"/>
      <c r="N2" s="1219"/>
      <c r="O2" s="1212"/>
      <c r="P2" s="1216"/>
    </row>
    <row r="3" spans="1:16" ht="13.5" customHeight="1" thickBot="1" x14ac:dyDescent="0.25">
      <c r="A3" s="1216"/>
      <c r="B3" s="1220"/>
      <c r="C3" s="1221"/>
      <c r="D3" s="1212"/>
      <c r="E3" s="1212"/>
      <c r="F3" s="1212"/>
      <c r="G3" s="1222"/>
      <c r="H3" s="1212"/>
      <c r="I3" s="1212"/>
      <c r="J3" s="1212"/>
      <c r="K3" s="1212"/>
      <c r="L3" s="1212"/>
      <c r="M3" s="1497" t="s">
        <v>73</v>
      </c>
      <c r="N3" s="1497"/>
      <c r="O3" s="1212"/>
      <c r="P3" s="1216"/>
    </row>
    <row r="4" spans="1:16" s="1228" customFormat="1" ht="13.5" customHeight="1" thickBot="1" x14ac:dyDescent="0.25">
      <c r="A4" s="1223"/>
      <c r="B4" s="1224"/>
      <c r="C4" s="1225" t="s">
        <v>177</v>
      </c>
      <c r="D4" s="1226"/>
      <c r="E4" s="1226"/>
      <c r="F4" s="1226"/>
      <c r="G4" s="1226"/>
      <c r="H4" s="1226"/>
      <c r="I4" s="1226"/>
      <c r="J4" s="1226"/>
      <c r="K4" s="1226"/>
      <c r="L4" s="1226"/>
      <c r="M4" s="1226"/>
      <c r="N4" s="1227"/>
      <c r="O4" s="1212"/>
      <c r="P4" s="1223"/>
    </row>
    <row r="5" spans="1:16" ht="3.75" customHeight="1" x14ac:dyDescent="0.2">
      <c r="A5" s="1216"/>
      <c r="B5" s="1229"/>
      <c r="C5" s="1498" t="s">
        <v>155</v>
      </c>
      <c r="D5" s="1499"/>
      <c r="E5" s="1230"/>
      <c r="F5" s="1230"/>
      <c r="G5" s="1230"/>
      <c r="H5" s="1230"/>
      <c r="I5" s="1230"/>
      <c r="J5" s="1230"/>
      <c r="K5" s="1221"/>
      <c r="L5" s="1230"/>
      <c r="M5" s="1230"/>
      <c r="N5" s="1230"/>
      <c r="O5" s="1212"/>
      <c r="P5" s="1216"/>
    </row>
    <row r="6" spans="1:16" ht="13.5" customHeight="1" x14ac:dyDescent="0.2">
      <c r="A6" s="1216"/>
      <c r="B6" s="1229"/>
      <c r="C6" s="1499"/>
      <c r="D6" s="1499"/>
      <c r="E6" s="1231" t="s">
        <v>482</v>
      </c>
      <c r="F6" s="1232" t="s">
        <v>34</v>
      </c>
      <c r="G6" s="1231" t="s">
        <v>34</v>
      </c>
      <c r="H6" s="1232" t="s">
        <v>34</v>
      </c>
      <c r="I6" s="1233"/>
      <c r="J6" s="1232" t="s">
        <v>483</v>
      </c>
      <c r="K6" s="1234" t="s">
        <v>34</v>
      </c>
      <c r="L6" s="1235" t="s">
        <v>34</v>
      </c>
      <c r="M6" s="1235" t="s">
        <v>34</v>
      </c>
      <c r="N6" s="1236"/>
      <c r="O6" s="1212"/>
      <c r="P6" s="1216"/>
    </row>
    <row r="7" spans="1:16" x14ac:dyDescent="0.2">
      <c r="A7" s="1216"/>
      <c r="B7" s="1229"/>
      <c r="C7" s="1237"/>
      <c r="D7" s="1237"/>
      <c r="E7" s="1500" t="s">
        <v>621</v>
      </c>
      <c r="F7" s="1500"/>
      <c r="G7" s="1500" t="s">
        <v>622</v>
      </c>
      <c r="H7" s="1500"/>
      <c r="I7" s="1500" t="s">
        <v>623</v>
      </c>
      <c r="J7" s="1500"/>
      <c r="K7" s="1500" t="s">
        <v>624</v>
      </c>
      <c r="L7" s="1500"/>
      <c r="M7" s="1500" t="s">
        <v>621</v>
      </c>
      <c r="N7" s="1500"/>
      <c r="O7" s="1212"/>
      <c r="P7" s="1216"/>
    </row>
    <row r="8" spans="1:16" s="1240" customFormat="1" ht="18" customHeight="1" x14ac:dyDescent="0.2">
      <c r="A8" s="1238"/>
      <c r="B8" s="1239"/>
      <c r="C8" s="1493" t="s">
        <v>2</v>
      </c>
      <c r="D8" s="1493"/>
      <c r="E8" s="1494">
        <v>10319</v>
      </c>
      <c r="F8" s="1494"/>
      <c r="G8" s="1494">
        <v>10318.799999999999</v>
      </c>
      <c r="H8" s="1494"/>
      <c r="I8" s="1494">
        <v>10310.4</v>
      </c>
      <c r="J8" s="1494"/>
      <c r="K8" s="1494">
        <v>10302.200000000001</v>
      </c>
      <c r="L8" s="1494"/>
      <c r="M8" s="1495">
        <v>10294.200000000001</v>
      </c>
      <c r="N8" s="1495"/>
      <c r="O8" s="1212"/>
      <c r="P8" s="1238"/>
    </row>
    <row r="9" spans="1:16" ht="14.25" customHeight="1" x14ac:dyDescent="0.2">
      <c r="A9" s="1216"/>
      <c r="B9" s="1220"/>
      <c r="C9" s="772" t="s">
        <v>72</v>
      </c>
      <c r="D9" s="1241"/>
      <c r="E9" s="1501">
        <v>4885.8999999999996</v>
      </c>
      <c r="F9" s="1501"/>
      <c r="G9" s="1501">
        <v>4887.7</v>
      </c>
      <c r="H9" s="1501"/>
      <c r="I9" s="1501">
        <v>4882.1000000000004</v>
      </c>
      <c r="J9" s="1501"/>
      <c r="K9" s="1501">
        <v>4876.3999999999996</v>
      </c>
      <c r="L9" s="1501"/>
      <c r="M9" s="1502">
        <v>4870.3999999999996</v>
      </c>
      <c r="N9" s="1502"/>
      <c r="O9" s="1242"/>
      <c r="P9" s="1216"/>
    </row>
    <row r="10" spans="1:16" ht="14.25" customHeight="1" x14ac:dyDescent="0.2">
      <c r="A10" s="1216"/>
      <c r="B10" s="1220"/>
      <c r="C10" s="772" t="s">
        <v>71</v>
      </c>
      <c r="D10" s="1241"/>
      <c r="E10" s="1501">
        <v>5433.1</v>
      </c>
      <c r="F10" s="1501"/>
      <c r="G10" s="1501">
        <v>5431.1</v>
      </c>
      <c r="H10" s="1501"/>
      <c r="I10" s="1501">
        <v>5428.3</v>
      </c>
      <c r="J10" s="1501"/>
      <c r="K10" s="1501">
        <v>5425.8</v>
      </c>
      <c r="L10" s="1501"/>
      <c r="M10" s="1502">
        <v>5423.8</v>
      </c>
      <c r="N10" s="1502"/>
      <c r="O10" s="1242"/>
      <c r="P10" s="1216"/>
    </row>
    <row r="11" spans="1:16" ht="18.75" customHeight="1" x14ac:dyDescent="0.2">
      <c r="A11" s="1216"/>
      <c r="B11" s="1220"/>
      <c r="C11" s="772" t="s">
        <v>176</v>
      </c>
      <c r="D11" s="1243"/>
      <c r="E11" s="1501">
        <v>1458.8</v>
      </c>
      <c r="F11" s="1501"/>
      <c r="G11" s="1501">
        <v>1456.2</v>
      </c>
      <c r="H11" s="1501"/>
      <c r="I11" s="1501">
        <v>1450.2</v>
      </c>
      <c r="J11" s="1501"/>
      <c r="K11" s="1501">
        <v>1444.5</v>
      </c>
      <c r="L11" s="1501"/>
      <c r="M11" s="1502">
        <v>1440</v>
      </c>
      <c r="N11" s="1502"/>
      <c r="O11" s="1242"/>
      <c r="P11" s="1216"/>
    </row>
    <row r="12" spans="1:16" ht="13.5" customHeight="1" x14ac:dyDescent="0.2">
      <c r="A12" s="1216"/>
      <c r="B12" s="1220"/>
      <c r="C12" s="772" t="s">
        <v>156</v>
      </c>
      <c r="D12" s="1241"/>
      <c r="E12" s="1501">
        <v>1100.4000000000001</v>
      </c>
      <c r="F12" s="1501"/>
      <c r="G12" s="1501">
        <v>1101.5999999999999</v>
      </c>
      <c r="H12" s="1501"/>
      <c r="I12" s="1501">
        <v>1099.7</v>
      </c>
      <c r="J12" s="1501"/>
      <c r="K12" s="1501">
        <v>1097.0999999999999</v>
      </c>
      <c r="L12" s="1501"/>
      <c r="M12" s="1502">
        <v>1094.4000000000001</v>
      </c>
      <c r="N12" s="1502"/>
      <c r="O12" s="1242"/>
      <c r="P12" s="1216"/>
    </row>
    <row r="13" spans="1:16" ht="13.5" customHeight="1" x14ac:dyDescent="0.2">
      <c r="A13" s="1216"/>
      <c r="B13" s="1220"/>
      <c r="C13" s="772" t="s">
        <v>157</v>
      </c>
      <c r="D13" s="1241"/>
      <c r="E13" s="1501">
        <v>2758.9</v>
      </c>
      <c r="F13" s="1501"/>
      <c r="G13" s="1501">
        <v>2752.7</v>
      </c>
      <c r="H13" s="1501"/>
      <c r="I13" s="1501">
        <v>2738.8</v>
      </c>
      <c r="J13" s="1501"/>
      <c r="K13" s="1501">
        <v>2723.6</v>
      </c>
      <c r="L13" s="1501"/>
      <c r="M13" s="1502">
        <v>2708.2</v>
      </c>
      <c r="N13" s="1502"/>
      <c r="O13" s="1242"/>
      <c r="P13" s="1216"/>
    </row>
    <row r="14" spans="1:16" ht="13.5" customHeight="1" x14ac:dyDescent="0.2">
      <c r="A14" s="1216"/>
      <c r="B14" s="1220"/>
      <c r="C14" s="772" t="s">
        <v>158</v>
      </c>
      <c r="D14" s="1241"/>
      <c r="E14" s="1501">
        <v>5000.8999999999996</v>
      </c>
      <c r="F14" s="1501"/>
      <c r="G14" s="1501">
        <v>5008.3</v>
      </c>
      <c r="H14" s="1501"/>
      <c r="I14" s="1501">
        <v>5021.7</v>
      </c>
      <c r="J14" s="1501"/>
      <c r="K14" s="1501">
        <v>5037</v>
      </c>
      <c r="L14" s="1501"/>
      <c r="M14" s="1502">
        <v>5051.6000000000004</v>
      </c>
      <c r="N14" s="1502"/>
      <c r="O14" s="1242"/>
      <c r="P14" s="1216"/>
    </row>
    <row r="15" spans="1:16" s="1240" customFormat="1" ht="18" customHeight="1" x14ac:dyDescent="0.2">
      <c r="A15" s="1238"/>
      <c r="B15" s="1239"/>
      <c r="C15" s="1493" t="s">
        <v>175</v>
      </c>
      <c r="D15" s="1493"/>
      <c r="E15" s="1494">
        <v>5195.3999999999996</v>
      </c>
      <c r="F15" s="1494"/>
      <c r="G15" s="1494">
        <v>5153.3999999999996</v>
      </c>
      <c r="H15" s="1494"/>
      <c r="I15" s="1494">
        <v>5161.8999999999996</v>
      </c>
      <c r="J15" s="1494"/>
      <c r="K15" s="1494">
        <v>5211</v>
      </c>
      <c r="L15" s="1494"/>
      <c r="M15" s="1495">
        <v>5186.8</v>
      </c>
      <c r="N15" s="1495"/>
      <c r="O15" s="1244"/>
      <c r="P15" s="1238"/>
    </row>
    <row r="16" spans="1:16" ht="13.5" customHeight="1" x14ac:dyDescent="0.2">
      <c r="A16" s="1216"/>
      <c r="B16" s="1220"/>
      <c r="C16" s="772" t="s">
        <v>72</v>
      </c>
      <c r="D16" s="1241"/>
      <c r="E16" s="1501">
        <v>2673.1</v>
      </c>
      <c r="F16" s="1501"/>
      <c r="G16" s="1501">
        <v>2629.9</v>
      </c>
      <c r="H16" s="1501"/>
      <c r="I16" s="1501">
        <v>2649.3</v>
      </c>
      <c r="J16" s="1501"/>
      <c r="K16" s="1501">
        <v>2677.7</v>
      </c>
      <c r="L16" s="1501"/>
      <c r="M16" s="1502">
        <v>2652.7</v>
      </c>
      <c r="N16" s="1502"/>
      <c r="O16" s="1242"/>
      <c r="P16" s="1216"/>
    </row>
    <row r="17" spans="1:16" ht="13.5" customHeight="1" x14ac:dyDescent="0.2">
      <c r="A17" s="1216"/>
      <c r="B17" s="1220"/>
      <c r="C17" s="772" t="s">
        <v>71</v>
      </c>
      <c r="D17" s="1241"/>
      <c r="E17" s="1501">
        <v>2522.3000000000002</v>
      </c>
      <c r="F17" s="1501"/>
      <c r="G17" s="1501">
        <v>2523.5</v>
      </c>
      <c r="H17" s="1501"/>
      <c r="I17" s="1501">
        <v>2512.6</v>
      </c>
      <c r="J17" s="1501"/>
      <c r="K17" s="1501">
        <v>2533.3000000000002</v>
      </c>
      <c r="L17" s="1501"/>
      <c r="M17" s="1502">
        <v>2534.1</v>
      </c>
      <c r="N17" s="1502"/>
      <c r="O17" s="1242"/>
      <c r="P17" s="1216"/>
    </row>
    <row r="18" spans="1:16" ht="18.75" customHeight="1" x14ac:dyDescent="0.2">
      <c r="A18" s="1216"/>
      <c r="B18" s="1220"/>
      <c r="C18" s="772" t="s">
        <v>156</v>
      </c>
      <c r="D18" s="1241"/>
      <c r="E18" s="1501">
        <v>373.5</v>
      </c>
      <c r="F18" s="1501"/>
      <c r="G18" s="1501">
        <v>365.9</v>
      </c>
      <c r="H18" s="1501"/>
      <c r="I18" s="1501">
        <v>354.8</v>
      </c>
      <c r="J18" s="1501"/>
      <c r="K18" s="1501">
        <v>369.4</v>
      </c>
      <c r="L18" s="1501"/>
      <c r="M18" s="1502">
        <v>366.8</v>
      </c>
      <c r="N18" s="1502"/>
      <c r="O18" s="1242"/>
      <c r="P18" s="1216"/>
    </row>
    <row r="19" spans="1:16" ht="13.5" customHeight="1" x14ac:dyDescent="0.2">
      <c r="A19" s="1216"/>
      <c r="B19" s="1220"/>
      <c r="C19" s="772" t="s">
        <v>157</v>
      </c>
      <c r="D19" s="1241"/>
      <c r="E19" s="1501">
        <v>2514.6</v>
      </c>
      <c r="F19" s="1501"/>
      <c r="G19" s="1501">
        <v>2508.6</v>
      </c>
      <c r="H19" s="1501"/>
      <c r="I19" s="1501">
        <v>2475.8000000000002</v>
      </c>
      <c r="J19" s="1501"/>
      <c r="K19" s="1501">
        <v>2486.1</v>
      </c>
      <c r="L19" s="1501"/>
      <c r="M19" s="1502">
        <v>2465.9</v>
      </c>
      <c r="N19" s="1502"/>
      <c r="O19" s="1242"/>
      <c r="P19" s="1216"/>
    </row>
    <row r="20" spans="1:16" ht="13.5" customHeight="1" x14ac:dyDescent="0.2">
      <c r="A20" s="1216"/>
      <c r="B20" s="1220"/>
      <c r="C20" s="772" t="s">
        <v>158</v>
      </c>
      <c r="D20" s="1241"/>
      <c r="E20" s="1501">
        <v>2307.1999999999998</v>
      </c>
      <c r="F20" s="1501"/>
      <c r="G20" s="1501">
        <v>2278.9</v>
      </c>
      <c r="H20" s="1501"/>
      <c r="I20" s="1501">
        <v>2331.1999999999998</v>
      </c>
      <c r="J20" s="1501"/>
      <c r="K20" s="1501">
        <v>2355.5</v>
      </c>
      <c r="L20" s="1501"/>
      <c r="M20" s="1502">
        <v>2354.1</v>
      </c>
      <c r="N20" s="1502"/>
      <c r="O20" s="1242"/>
      <c r="P20" s="1216"/>
    </row>
    <row r="21" spans="1:16" s="1248" customFormat="1" ht="18" customHeight="1" x14ac:dyDescent="0.2">
      <c r="A21" s="1245"/>
      <c r="B21" s="1246"/>
      <c r="C21" s="1493" t="s">
        <v>519</v>
      </c>
      <c r="D21" s="1493"/>
      <c r="E21" s="1503">
        <v>58.6</v>
      </c>
      <c r="F21" s="1503"/>
      <c r="G21" s="1503">
        <v>58.1</v>
      </c>
      <c r="H21" s="1503"/>
      <c r="I21" s="1503">
        <v>58.3</v>
      </c>
      <c r="J21" s="1503"/>
      <c r="K21" s="1503">
        <v>58.8</v>
      </c>
      <c r="L21" s="1503"/>
      <c r="M21" s="1504">
        <v>58.6</v>
      </c>
      <c r="N21" s="1504"/>
      <c r="O21" s="1247"/>
      <c r="P21" s="1245"/>
    </row>
    <row r="22" spans="1:16" ht="13.5" customHeight="1" x14ac:dyDescent="0.2">
      <c r="A22" s="1216"/>
      <c r="B22" s="1220"/>
      <c r="C22" s="772" t="s">
        <v>72</v>
      </c>
      <c r="D22" s="1241"/>
      <c r="E22" s="1501">
        <v>64.599999999999994</v>
      </c>
      <c r="F22" s="1501"/>
      <c r="G22" s="1501">
        <v>63.5</v>
      </c>
      <c r="H22" s="1501"/>
      <c r="I22" s="1501">
        <v>64</v>
      </c>
      <c r="J22" s="1501"/>
      <c r="K22" s="1501">
        <v>64.7</v>
      </c>
      <c r="L22" s="1501"/>
      <c r="M22" s="1502">
        <v>64.2</v>
      </c>
      <c r="N22" s="1502"/>
      <c r="O22" s="1242"/>
      <c r="P22" s="1216"/>
    </row>
    <row r="23" spans="1:16" ht="13.5" customHeight="1" x14ac:dyDescent="0.2">
      <c r="A23" s="1216"/>
      <c r="B23" s="1220"/>
      <c r="C23" s="772" t="s">
        <v>71</v>
      </c>
      <c r="D23" s="1241"/>
      <c r="E23" s="1501">
        <v>53.4</v>
      </c>
      <c r="F23" s="1501"/>
      <c r="G23" s="1501">
        <v>53.5</v>
      </c>
      <c r="H23" s="1501"/>
      <c r="I23" s="1501">
        <v>53.2</v>
      </c>
      <c r="J23" s="1501"/>
      <c r="K23" s="1501">
        <v>53.7</v>
      </c>
      <c r="L23" s="1501"/>
      <c r="M23" s="1502">
        <v>53.7</v>
      </c>
      <c r="N23" s="1502"/>
      <c r="O23" s="1242"/>
      <c r="P23" s="1216"/>
    </row>
    <row r="24" spans="1:16" ht="18.75" customHeight="1" x14ac:dyDescent="0.2">
      <c r="A24" s="1216"/>
      <c r="B24" s="1220"/>
      <c r="C24" s="772" t="s">
        <v>171</v>
      </c>
      <c r="D24" s="1241"/>
      <c r="E24" s="1501">
        <v>73.599999999999994</v>
      </c>
      <c r="F24" s="1501"/>
      <c r="G24" s="1501">
        <v>73.400000000000006</v>
      </c>
      <c r="H24" s="1501"/>
      <c r="I24" s="1501">
        <v>73.400000000000006</v>
      </c>
      <c r="J24" s="1501"/>
      <c r="K24" s="1501">
        <v>74.099999999999994</v>
      </c>
      <c r="L24" s="1501"/>
      <c r="M24" s="1502">
        <v>73.900000000000006</v>
      </c>
      <c r="N24" s="1502"/>
      <c r="O24" s="1242"/>
      <c r="P24" s="1216"/>
    </row>
    <row r="25" spans="1:16" ht="13.5" customHeight="1" x14ac:dyDescent="0.2">
      <c r="A25" s="1216"/>
      <c r="B25" s="1220"/>
      <c r="C25" s="772" t="s">
        <v>156</v>
      </c>
      <c r="D25" s="1241"/>
      <c r="E25" s="1501">
        <v>33.9</v>
      </c>
      <c r="F25" s="1501"/>
      <c r="G25" s="1501">
        <v>33.200000000000003</v>
      </c>
      <c r="H25" s="1501"/>
      <c r="I25" s="1501">
        <v>32.299999999999997</v>
      </c>
      <c r="J25" s="1501"/>
      <c r="K25" s="1501">
        <v>33.700000000000003</v>
      </c>
      <c r="L25" s="1501"/>
      <c r="M25" s="1502">
        <v>33.5</v>
      </c>
      <c r="N25" s="1502"/>
      <c r="O25" s="1242"/>
      <c r="P25" s="1216"/>
    </row>
    <row r="26" spans="1:16" ht="13.5" customHeight="1" x14ac:dyDescent="0.2">
      <c r="A26" s="1216"/>
      <c r="B26" s="1220"/>
      <c r="C26" s="772" t="s">
        <v>157</v>
      </c>
      <c r="D26" s="1212"/>
      <c r="E26" s="1505">
        <v>91.1</v>
      </c>
      <c r="F26" s="1505"/>
      <c r="G26" s="1505">
        <v>91.1</v>
      </c>
      <c r="H26" s="1505"/>
      <c r="I26" s="1505">
        <v>90.4</v>
      </c>
      <c r="J26" s="1505"/>
      <c r="K26" s="1501">
        <v>91.3</v>
      </c>
      <c r="L26" s="1501"/>
      <c r="M26" s="1506">
        <v>91.1</v>
      </c>
      <c r="N26" s="1506"/>
      <c r="O26" s="1242"/>
      <c r="P26" s="1216"/>
    </row>
    <row r="27" spans="1:16" ht="13.5" customHeight="1" x14ac:dyDescent="0.2">
      <c r="A27" s="1216"/>
      <c r="B27" s="1220"/>
      <c r="C27" s="772" t="s">
        <v>158</v>
      </c>
      <c r="D27" s="1212"/>
      <c r="E27" s="1505">
        <v>46.1</v>
      </c>
      <c r="F27" s="1505"/>
      <c r="G27" s="1505">
        <v>45.5</v>
      </c>
      <c r="H27" s="1505"/>
      <c r="I27" s="1505">
        <v>46.4</v>
      </c>
      <c r="J27" s="1505"/>
      <c r="K27" s="1501">
        <v>46.8</v>
      </c>
      <c r="L27" s="1501"/>
      <c r="M27" s="1506">
        <v>46.6</v>
      </c>
      <c r="N27" s="1506"/>
      <c r="O27" s="1242"/>
      <c r="P27" s="1216"/>
    </row>
    <row r="28" spans="1:16" ht="13.5" customHeight="1" x14ac:dyDescent="0.2">
      <c r="A28" s="1216"/>
      <c r="B28" s="1220"/>
      <c r="C28" s="773" t="s">
        <v>174</v>
      </c>
      <c r="D28" s="1212"/>
      <c r="E28" s="774"/>
      <c r="F28" s="774"/>
      <c r="G28" s="774"/>
      <c r="H28" s="774"/>
      <c r="I28" s="774"/>
      <c r="J28" s="774"/>
      <c r="K28" s="774"/>
      <c r="L28" s="774"/>
      <c r="M28" s="774"/>
      <c r="N28" s="774"/>
      <c r="O28" s="1242"/>
      <c r="P28" s="1216"/>
    </row>
    <row r="29" spans="1:16" ht="15.75" customHeight="1" thickBot="1" x14ac:dyDescent="0.25">
      <c r="A29" s="1216"/>
      <c r="B29" s="1220"/>
      <c r="C29" s="1249"/>
      <c r="D29" s="1242"/>
      <c r="E29" s="1242"/>
      <c r="F29" s="1242"/>
      <c r="G29" s="1242"/>
      <c r="H29" s="1242"/>
      <c r="I29" s="1242"/>
      <c r="J29" s="1242"/>
      <c r="K29" s="1242"/>
      <c r="L29" s="1242"/>
      <c r="M29" s="1497"/>
      <c r="N29" s="1497"/>
      <c r="O29" s="1242"/>
      <c r="P29" s="1216"/>
    </row>
    <row r="30" spans="1:16" s="1228" customFormat="1" ht="13.5" customHeight="1" thickBot="1" x14ac:dyDescent="0.25">
      <c r="A30" s="1223"/>
      <c r="B30" s="1224"/>
      <c r="C30" s="1225" t="s">
        <v>520</v>
      </c>
      <c r="D30" s="1226"/>
      <c r="E30" s="1226"/>
      <c r="F30" s="1226"/>
      <c r="G30" s="1226"/>
      <c r="H30" s="1226"/>
      <c r="I30" s="1226"/>
      <c r="J30" s="1226"/>
      <c r="K30" s="1226"/>
      <c r="L30" s="1226"/>
      <c r="M30" s="1226"/>
      <c r="N30" s="1227"/>
      <c r="O30" s="1242"/>
      <c r="P30" s="1223"/>
    </row>
    <row r="31" spans="1:16" s="1228" customFormat="1" ht="3.75" customHeight="1" x14ac:dyDescent="0.2">
      <c r="A31" s="1223"/>
      <c r="B31" s="1224"/>
      <c r="C31" s="1508" t="s">
        <v>159</v>
      </c>
      <c r="D31" s="1508"/>
      <c r="E31" s="1250"/>
      <c r="F31" s="1250"/>
      <c r="G31" s="1250"/>
      <c r="H31" s="1250"/>
      <c r="I31" s="1250"/>
      <c r="J31" s="1250"/>
      <c r="K31" s="1250"/>
      <c r="L31" s="1250"/>
      <c r="M31" s="1250"/>
      <c r="N31" s="1250"/>
      <c r="O31" s="1242"/>
      <c r="P31" s="1223"/>
    </row>
    <row r="32" spans="1:16" ht="13.5" customHeight="1" x14ac:dyDescent="0.2">
      <c r="A32" s="1216"/>
      <c r="B32" s="1220"/>
      <c r="C32" s="1508"/>
      <c r="D32" s="1508"/>
      <c r="E32" s="1231" t="s">
        <v>482</v>
      </c>
      <c r="F32" s="1232" t="s">
        <v>34</v>
      </c>
      <c r="G32" s="1231" t="s">
        <v>34</v>
      </c>
      <c r="H32" s="1232" t="s">
        <v>34</v>
      </c>
      <c r="I32" s="1233"/>
      <c r="J32" s="1232" t="s">
        <v>483</v>
      </c>
      <c r="K32" s="1234" t="s">
        <v>34</v>
      </c>
      <c r="L32" s="1235" t="s">
        <v>34</v>
      </c>
      <c r="M32" s="1235" t="s">
        <v>34</v>
      </c>
      <c r="N32" s="1236"/>
      <c r="O32" s="1242"/>
      <c r="P32" s="1216"/>
    </row>
    <row r="33" spans="1:16" x14ac:dyDescent="0.2">
      <c r="A33" s="1216"/>
      <c r="B33" s="1220"/>
      <c r="C33" s="1237"/>
      <c r="D33" s="1237"/>
      <c r="E33" s="1500" t="str">
        <f>+E7</f>
        <v>4.º trimestre</v>
      </c>
      <c r="F33" s="1500"/>
      <c r="G33" s="1500" t="str">
        <f>+G7</f>
        <v>1.º trimestre</v>
      </c>
      <c r="H33" s="1500"/>
      <c r="I33" s="1500" t="str">
        <f>+I7</f>
        <v>2.º trimestre</v>
      </c>
      <c r="J33" s="1500"/>
      <c r="K33" s="1500" t="str">
        <f>+K7</f>
        <v>3.º trimestre</v>
      </c>
      <c r="L33" s="1500"/>
      <c r="M33" s="1500" t="str">
        <f>+M7</f>
        <v>4.º trimestre</v>
      </c>
      <c r="N33" s="1500"/>
      <c r="O33" s="1242"/>
      <c r="P33" s="1216"/>
    </row>
    <row r="34" spans="1:16" x14ac:dyDescent="0.2">
      <c r="A34" s="1216"/>
      <c r="B34" s="1220"/>
      <c r="C34" s="1237"/>
      <c r="D34" s="1237"/>
      <c r="E34" s="785" t="s">
        <v>160</v>
      </c>
      <c r="F34" s="785" t="s">
        <v>106</v>
      </c>
      <c r="G34" s="785" t="s">
        <v>160</v>
      </c>
      <c r="H34" s="785" t="s">
        <v>106</v>
      </c>
      <c r="I34" s="786" t="s">
        <v>160</v>
      </c>
      <c r="J34" s="786" t="s">
        <v>106</v>
      </c>
      <c r="K34" s="786" t="s">
        <v>160</v>
      </c>
      <c r="L34" s="786" t="s">
        <v>106</v>
      </c>
      <c r="M34" s="786" t="s">
        <v>160</v>
      </c>
      <c r="N34" s="786" t="s">
        <v>106</v>
      </c>
      <c r="O34" s="1242"/>
      <c r="P34" s="1216"/>
    </row>
    <row r="35" spans="1:16" ht="15" customHeight="1" x14ac:dyDescent="0.2">
      <c r="A35" s="1216"/>
      <c r="B35" s="1220"/>
      <c r="C35" s="1493" t="s">
        <v>2</v>
      </c>
      <c r="D35" s="1493"/>
      <c r="E35" s="1251">
        <v>10331.700000000001</v>
      </c>
      <c r="F35" s="1251">
        <f>+E35/E35*100</f>
        <v>100</v>
      </c>
      <c r="G35" s="1252">
        <v>10319</v>
      </c>
      <c r="H35" s="1251">
        <f>+G35/G35*100</f>
        <v>100</v>
      </c>
      <c r="I35" s="1252">
        <v>10318.799999999999</v>
      </c>
      <c r="J35" s="1251">
        <f>+I35/I35*100</f>
        <v>100</v>
      </c>
      <c r="K35" s="1252">
        <v>10310.4</v>
      </c>
      <c r="L35" s="1251">
        <f>+K35/K35*100</f>
        <v>100</v>
      </c>
      <c r="M35" s="1252">
        <v>10302.200000000001</v>
      </c>
      <c r="N35" s="1252">
        <f>+M35/M35*100</f>
        <v>100</v>
      </c>
      <c r="O35" s="1242"/>
      <c r="P35" s="1216"/>
    </row>
    <row r="36" spans="1:16" ht="13.5" customHeight="1" x14ac:dyDescent="0.2">
      <c r="A36" s="1216"/>
      <c r="B36" s="1220"/>
      <c r="C36" s="775"/>
      <c r="D36" s="775" t="s">
        <v>176</v>
      </c>
      <c r="E36" s="1253">
        <v>1466.4</v>
      </c>
      <c r="F36" s="1253">
        <f>+E36/E$35*100</f>
        <v>14.193211184993757</v>
      </c>
      <c r="G36" s="1254">
        <v>1458.8</v>
      </c>
      <c r="H36" s="1253">
        <f>+G36/G$35*100</f>
        <v>14.137028781858707</v>
      </c>
      <c r="I36" s="1254">
        <v>1456.2</v>
      </c>
      <c r="J36" s="1253">
        <f>+I36/I$35*100</f>
        <v>14.112106058844054</v>
      </c>
      <c r="K36" s="1254">
        <v>1450.2</v>
      </c>
      <c r="L36" s="1253">
        <f>+K36/K$35*100</f>
        <v>14.065409683426445</v>
      </c>
      <c r="M36" s="1254">
        <v>1444.5</v>
      </c>
      <c r="N36" s="1254">
        <f>+M36/M$35*100</f>
        <v>14.021277008794236</v>
      </c>
      <c r="O36" s="1242"/>
      <c r="P36" s="1216"/>
    </row>
    <row r="37" spans="1:16" ht="13.5" customHeight="1" x14ac:dyDescent="0.2">
      <c r="A37" s="1216"/>
      <c r="B37" s="1220"/>
      <c r="C37" s="775"/>
      <c r="D37" s="775" t="s">
        <v>521</v>
      </c>
      <c r="E37" s="1253">
        <v>2128.6999999999998</v>
      </c>
      <c r="F37" s="1253">
        <f>+E37/E$35*100</f>
        <v>20.603579275433855</v>
      </c>
      <c r="G37" s="1254">
        <v>2139.6</v>
      </c>
      <c r="H37" s="1253">
        <f>+G37/G$35*100</f>
        <v>20.734567303033238</v>
      </c>
      <c r="I37" s="1254">
        <v>2143.1</v>
      </c>
      <c r="J37" s="1253">
        <f>+I37/I$35*100</f>
        <v>20.76888785517696</v>
      </c>
      <c r="K37" s="1254">
        <v>2152.8000000000002</v>
      </c>
      <c r="L37" s="1253">
        <f>+K37/K$35*100</f>
        <v>20.879888268156428</v>
      </c>
      <c r="M37" s="1254">
        <v>2164.6999999999998</v>
      </c>
      <c r="N37" s="1254">
        <f>+M37/M$35*100</f>
        <v>21.012016850769736</v>
      </c>
      <c r="O37" s="1242"/>
      <c r="P37" s="1216"/>
    </row>
    <row r="38" spans="1:16" s="1258" customFormat="1" ht="15" customHeight="1" x14ac:dyDescent="0.2">
      <c r="A38" s="1255"/>
      <c r="B38" s="1256"/>
      <c r="C38" s="775" t="s">
        <v>187</v>
      </c>
      <c r="D38" s="775"/>
      <c r="E38" s="1253">
        <v>3607.5</v>
      </c>
      <c r="F38" s="1253">
        <f>+E38/E$35*100</f>
        <v>34.916809431168147</v>
      </c>
      <c r="G38" s="1254">
        <v>3602</v>
      </c>
      <c r="H38" s="1253">
        <f>+G38/G$35*100</f>
        <v>34.906483186355267</v>
      </c>
      <c r="I38" s="1254">
        <v>3592.6</v>
      </c>
      <c r="J38" s="1253">
        <f>+I38/I$35*100</f>
        <v>34.816063883397298</v>
      </c>
      <c r="K38" s="1254">
        <v>3587.9</v>
      </c>
      <c r="L38" s="1253">
        <f>+K38/K$35*100</f>
        <v>34.798843885785232</v>
      </c>
      <c r="M38" s="1254">
        <v>3583.2</v>
      </c>
      <c r="N38" s="1254">
        <f>+M38/M$35*100</f>
        <v>34.780920580070273</v>
      </c>
      <c r="O38" s="1257"/>
      <c r="P38" s="1255"/>
    </row>
    <row r="39" spans="1:16" ht="13.5" customHeight="1" x14ac:dyDescent="0.2">
      <c r="A39" s="1216"/>
      <c r="B39" s="1220"/>
      <c r="C39" s="775"/>
      <c r="D39" s="776" t="s">
        <v>176</v>
      </c>
      <c r="E39" s="1259">
        <v>493.4</v>
      </c>
      <c r="F39" s="1259">
        <f>+E39/E38*100</f>
        <v>13.677061677061678</v>
      </c>
      <c r="G39" s="1260">
        <v>489.5</v>
      </c>
      <c r="H39" s="1259">
        <f>+G39/G38*100</f>
        <v>13.589672404219877</v>
      </c>
      <c r="I39" s="1260">
        <v>486.9</v>
      </c>
      <c r="J39" s="1259">
        <f>+I39/I38*100</f>
        <v>13.552858653899683</v>
      </c>
      <c r="K39" s="1260">
        <v>483.4</v>
      </c>
      <c r="L39" s="1259">
        <f>+K39/K38*100</f>
        <v>13.473062236963127</v>
      </c>
      <c r="M39" s="1260">
        <v>480.1</v>
      </c>
      <c r="N39" s="1260">
        <f>+M39/M38*100</f>
        <v>13.398638088859121</v>
      </c>
      <c r="O39" s="1242"/>
      <c r="P39" s="1216"/>
    </row>
    <row r="40" spans="1:16" ht="13.5" customHeight="1" x14ac:dyDescent="0.2">
      <c r="A40" s="1216"/>
      <c r="B40" s="1220"/>
      <c r="C40" s="775"/>
      <c r="D40" s="776" t="s">
        <v>521</v>
      </c>
      <c r="E40" s="1259">
        <v>678</v>
      </c>
      <c r="F40" s="1259">
        <f>+E40/E38*100</f>
        <v>18.794178794178794</v>
      </c>
      <c r="G40" s="1260">
        <v>682.4</v>
      </c>
      <c r="H40" s="1259">
        <f>+G40/G38*100</f>
        <v>18.945030538589673</v>
      </c>
      <c r="I40" s="1260">
        <v>684.6</v>
      </c>
      <c r="J40" s="1259">
        <f>+I40/I38*100</f>
        <v>19.055836998274231</v>
      </c>
      <c r="K40" s="1260">
        <v>689</v>
      </c>
      <c r="L40" s="1259">
        <f>+K40/K38*100</f>
        <v>19.203433763482817</v>
      </c>
      <c r="M40" s="1260">
        <v>694.1</v>
      </c>
      <c r="N40" s="1260">
        <f>+M40/M38*100</f>
        <v>19.370953337798618</v>
      </c>
      <c r="O40" s="1242"/>
      <c r="P40" s="1216"/>
    </row>
    <row r="41" spans="1:16" s="1258" customFormat="1" ht="15" customHeight="1" x14ac:dyDescent="0.2">
      <c r="A41" s="1255"/>
      <c r="B41" s="1256"/>
      <c r="C41" s="775" t="s">
        <v>188</v>
      </c>
      <c r="D41" s="775"/>
      <c r="E41" s="1253">
        <v>2251.5</v>
      </c>
      <c r="F41" s="1253">
        <f>+E41/E$35*100</f>
        <v>21.792154243735297</v>
      </c>
      <c r="G41" s="1254">
        <v>2247.4</v>
      </c>
      <c r="H41" s="1253">
        <f>+G41/G$35*100</f>
        <v>21.779242174629328</v>
      </c>
      <c r="I41" s="1254">
        <v>2250.3000000000002</v>
      </c>
      <c r="J41" s="1253">
        <f>+I41/I$35*100</f>
        <v>21.807768345156418</v>
      </c>
      <c r="K41" s="1254">
        <v>2248.1</v>
      </c>
      <c r="L41" s="1253">
        <f>+K41/K$35*100</f>
        <v>21.804197703289883</v>
      </c>
      <c r="M41" s="1254">
        <v>2246</v>
      </c>
      <c r="N41" s="1254">
        <f>+M41/M$35*100</f>
        <v>21.801168682417345</v>
      </c>
      <c r="O41" s="1257"/>
      <c r="P41" s="1255"/>
    </row>
    <row r="42" spans="1:16" ht="13.5" customHeight="1" x14ac:dyDescent="0.2">
      <c r="A42" s="1216"/>
      <c r="B42" s="1220"/>
      <c r="C42" s="775"/>
      <c r="D42" s="776" t="s">
        <v>176</v>
      </c>
      <c r="E42" s="1259">
        <v>288.39999999999998</v>
      </c>
      <c r="F42" s="1259">
        <f>+E42/E41*100</f>
        <v>12.809238285587385</v>
      </c>
      <c r="G42" s="1260">
        <v>286.39999999999998</v>
      </c>
      <c r="H42" s="1259">
        <f>+G42/G41*100</f>
        <v>12.743614843819524</v>
      </c>
      <c r="I42" s="1260">
        <v>285.7</v>
      </c>
      <c r="J42" s="1259">
        <f>+I42/I41*100</f>
        <v>12.696084966448918</v>
      </c>
      <c r="K42" s="1260">
        <v>284.10000000000002</v>
      </c>
      <c r="L42" s="1259">
        <f>+K42/K41*100</f>
        <v>12.637338196699435</v>
      </c>
      <c r="M42" s="1260">
        <v>282.7</v>
      </c>
      <c r="N42" s="1260">
        <f>+M42/M41*100</f>
        <v>12.586821015138023</v>
      </c>
      <c r="O42" s="1242"/>
      <c r="P42" s="1216"/>
    </row>
    <row r="43" spans="1:16" ht="13.5" customHeight="1" x14ac:dyDescent="0.2">
      <c r="A43" s="1216"/>
      <c r="B43" s="1220"/>
      <c r="C43" s="775"/>
      <c r="D43" s="776" t="s">
        <v>521</v>
      </c>
      <c r="E43" s="1259">
        <v>524.20000000000005</v>
      </c>
      <c r="F43" s="1259">
        <f>+E43/E41*100</f>
        <v>23.282256273595383</v>
      </c>
      <c r="G43" s="1260">
        <v>525.79999999999995</v>
      </c>
      <c r="H43" s="1259">
        <f>+G43/G41*100</f>
        <v>23.395924179051345</v>
      </c>
      <c r="I43" s="1260">
        <v>525.9</v>
      </c>
      <c r="J43" s="1259">
        <f>+I43/I41*100</f>
        <v>23.370217304359418</v>
      </c>
      <c r="K43" s="1260">
        <v>527.20000000000005</v>
      </c>
      <c r="L43" s="1259">
        <f>+K43/K41*100</f>
        <v>23.450914105244429</v>
      </c>
      <c r="M43" s="1260">
        <v>529.20000000000005</v>
      </c>
      <c r="N43" s="1260">
        <f>+M43/M41*100</f>
        <v>23.561887800534283</v>
      </c>
      <c r="O43" s="1242"/>
      <c r="P43" s="1216"/>
    </row>
    <row r="44" spans="1:16" s="1258" customFormat="1" ht="15" customHeight="1" x14ac:dyDescent="0.2">
      <c r="A44" s="1255"/>
      <c r="B44" s="1256"/>
      <c r="C44" s="775" t="s">
        <v>59</v>
      </c>
      <c r="D44" s="775"/>
      <c r="E44" s="1253">
        <v>2799.9</v>
      </c>
      <c r="F44" s="1253">
        <f>+E44/E$35*100</f>
        <v>27.100090014228055</v>
      </c>
      <c r="G44" s="1254">
        <v>2799.5</v>
      </c>
      <c r="H44" s="1253">
        <f>+G44/G$35*100</f>
        <v>27.129566818490165</v>
      </c>
      <c r="I44" s="1254">
        <v>2812.5</v>
      </c>
      <c r="J44" s="1253">
        <f>+I44/I$35*100</f>
        <v>27.256076287940463</v>
      </c>
      <c r="K44" s="1254">
        <v>2814</v>
      </c>
      <c r="L44" s="1253">
        <f>+K44/K$35*100</f>
        <v>27.292830540037244</v>
      </c>
      <c r="M44" s="1254">
        <v>2815.4</v>
      </c>
      <c r="N44" s="1254">
        <f>+M44/M$35*100</f>
        <v>27.328143503329382</v>
      </c>
      <c r="O44" s="1257"/>
      <c r="P44" s="1255"/>
    </row>
    <row r="45" spans="1:16" ht="13.5" customHeight="1" x14ac:dyDescent="0.2">
      <c r="A45" s="1216"/>
      <c r="B45" s="1220"/>
      <c r="C45" s="775"/>
      <c r="D45" s="776" t="s">
        <v>176</v>
      </c>
      <c r="E45" s="1259">
        <v>444.8</v>
      </c>
      <c r="F45" s="1259">
        <f>+E45/E44*100</f>
        <v>15.886281652916177</v>
      </c>
      <c r="G45" s="1260">
        <v>444.6</v>
      </c>
      <c r="H45" s="1259">
        <f>+G45/G44*100</f>
        <v>15.881407394177533</v>
      </c>
      <c r="I45" s="1260">
        <v>445.9</v>
      </c>
      <c r="J45" s="1259">
        <f>+I45/I44*100</f>
        <v>15.854222222222223</v>
      </c>
      <c r="K45" s="1260">
        <v>446.1</v>
      </c>
      <c r="L45" s="1259">
        <f>+K45/K44*100</f>
        <v>15.852878464818765</v>
      </c>
      <c r="M45" s="1260">
        <v>446.4</v>
      </c>
      <c r="N45" s="1260">
        <f>+M45/M44*100</f>
        <v>15.855651062016054</v>
      </c>
      <c r="O45" s="1242"/>
      <c r="P45" s="1216"/>
    </row>
    <row r="46" spans="1:16" ht="13.5" customHeight="1" x14ac:dyDescent="0.2">
      <c r="A46" s="1216"/>
      <c r="B46" s="1220"/>
      <c r="C46" s="775"/>
      <c r="D46" s="776" t="s">
        <v>521</v>
      </c>
      <c r="E46" s="1259">
        <v>583</v>
      </c>
      <c r="F46" s="1259">
        <f>+E46/E44*100</f>
        <v>20.822172220436443</v>
      </c>
      <c r="G46" s="1260">
        <v>587</v>
      </c>
      <c r="H46" s="1259">
        <f>+G46/G44*100</f>
        <v>20.968030005358099</v>
      </c>
      <c r="I46" s="1260">
        <v>588.20000000000005</v>
      </c>
      <c r="J46" s="1259">
        <f>+I46/I44*100</f>
        <v>20.913777777777778</v>
      </c>
      <c r="K46" s="1260">
        <v>591.5</v>
      </c>
      <c r="L46" s="1259">
        <f>+K46/K44*100</f>
        <v>21.019900497512438</v>
      </c>
      <c r="M46" s="1260">
        <v>595.29999999999995</v>
      </c>
      <c r="N46" s="1260">
        <f>+M46/M44*100</f>
        <v>21.144419975847121</v>
      </c>
      <c r="O46" s="1242"/>
      <c r="P46" s="1216"/>
    </row>
    <row r="47" spans="1:16" s="1258" customFormat="1" ht="15" customHeight="1" x14ac:dyDescent="0.2">
      <c r="A47" s="1255"/>
      <c r="B47" s="1256"/>
      <c r="C47" s="775" t="s">
        <v>190</v>
      </c>
      <c r="D47" s="775"/>
      <c r="E47" s="1253">
        <v>726.6</v>
      </c>
      <c r="F47" s="1253">
        <f>+E47/E$35*100</f>
        <v>7.0327245274253016</v>
      </c>
      <c r="G47" s="1254">
        <v>724.3</v>
      </c>
      <c r="H47" s="1253">
        <f>+G47/G$35*100</f>
        <v>7.0190909971896502</v>
      </c>
      <c r="I47" s="1254">
        <v>721.4</v>
      </c>
      <c r="J47" s="1253">
        <f>+I47/I$35*100</f>
        <v>6.9911229987983106</v>
      </c>
      <c r="K47" s="1254">
        <v>719</v>
      </c>
      <c r="L47" s="1253">
        <f>+K47/K$35*100</f>
        <v>6.9735412787088764</v>
      </c>
      <c r="M47" s="1254">
        <v>716.8</v>
      </c>
      <c r="N47" s="1254">
        <f>+M47/M$35*100</f>
        <v>6.9577371823494012</v>
      </c>
      <c r="O47" s="1257"/>
      <c r="P47" s="1255"/>
    </row>
    <row r="48" spans="1:16" ht="13.5" customHeight="1" x14ac:dyDescent="0.2">
      <c r="A48" s="1216"/>
      <c r="B48" s="1220"/>
      <c r="C48" s="775"/>
      <c r="D48" s="776" t="s">
        <v>176</v>
      </c>
      <c r="E48" s="1259">
        <v>94.1</v>
      </c>
      <c r="F48" s="1259">
        <f>+E48/E47*100</f>
        <v>12.950729424717863</v>
      </c>
      <c r="G48" s="1260">
        <v>93.4</v>
      </c>
      <c r="H48" s="1259">
        <f>+G48/G47*100</f>
        <v>12.895209167472043</v>
      </c>
      <c r="I48" s="1260">
        <v>93.2</v>
      </c>
      <c r="J48" s="1259">
        <f>+I48/I47*100</f>
        <v>12.919323537565845</v>
      </c>
      <c r="K48" s="1260">
        <v>92.6</v>
      </c>
      <c r="L48" s="1259">
        <f>+K48/K47*100</f>
        <v>12.878998609179416</v>
      </c>
      <c r="M48" s="1260">
        <v>92</v>
      </c>
      <c r="N48" s="1260">
        <f>+M48/M47*100</f>
        <v>12.834821428571431</v>
      </c>
      <c r="O48" s="1242"/>
      <c r="P48" s="1216"/>
    </row>
    <row r="49" spans="1:16" ht="13.5" customHeight="1" x14ac:dyDescent="0.2">
      <c r="A49" s="1216"/>
      <c r="B49" s="1220"/>
      <c r="C49" s="775"/>
      <c r="D49" s="776" t="s">
        <v>521</v>
      </c>
      <c r="E49" s="1259">
        <v>179</v>
      </c>
      <c r="F49" s="1259">
        <f>+E49/E47*100</f>
        <v>24.635287641067986</v>
      </c>
      <c r="G49" s="1260">
        <v>179.1</v>
      </c>
      <c r="H49" s="1259">
        <f>+G49/G47*100</f>
        <v>24.72732293248654</v>
      </c>
      <c r="I49" s="1260">
        <v>178.9</v>
      </c>
      <c r="J49" s="1259">
        <f>+I49/I47*100</f>
        <v>24.799001940670919</v>
      </c>
      <c r="K49" s="1260">
        <v>178.9</v>
      </c>
      <c r="L49" s="1259">
        <f>+K49/K47*100</f>
        <v>24.881780250347706</v>
      </c>
      <c r="M49" s="1260">
        <v>179.1</v>
      </c>
      <c r="N49" s="1260">
        <f>+M49/M47*100</f>
        <v>24.986049107142858</v>
      </c>
      <c r="O49" s="1242"/>
      <c r="P49" s="1216"/>
    </row>
    <row r="50" spans="1:16" s="1258" customFormat="1" ht="15" customHeight="1" x14ac:dyDescent="0.2">
      <c r="A50" s="1255"/>
      <c r="B50" s="1256"/>
      <c r="C50" s="775" t="s">
        <v>191</v>
      </c>
      <c r="D50" s="775"/>
      <c r="E50" s="1253">
        <v>440.2</v>
      </c>
      <c r="F50" s="1253">
        <f>+E50/E$35*100</f>
        <v>4.2606734612890422</v>
      </c>
      <c r="G50" s="1254">
        <v>440.1</v>
      </c>
      <c r="H50" s="1253">
        <f>+G50/G$35*100</f>
        <v>4.2649481538908809</v>
      </c>
      <c r="I50" s="1254">
        <v>441.5</v>
      </c>
      <c r="J50" s="1253">
        <f>+I50/I$35*100</f>
        <v>4.2785982866224757</v>
      </c>
      <c r="K50" s="1254">
        <v>441.6</v>
      </c>
      <c r="L50" s="1253">
        <f>+K50/K$35*100</f>
        <v>4.2830540037243949</v>
      </c>
      <c r="M50" s="1254">
        <v>441.7</v>
      </c>
      <c r="N50" s="1254">
        <f>+M50/M$35*100</f>
        <v>4.2874337520141328</v>
      </c>
      <c r="O50" s="1257"/>
      <c r="P50" s="1255"/>
    </row>
    <row r="51" spans="1:16" ht="13.5" customHeight="1" x14ac:dyDescent="0.2">
      <c r="A51" s="1216"/>
      <c r="B51" s="1220"/>
      <c r="C51" s="775"/>
      <c r="D51" s="776" t="s">
        <v>176</v>
      </c>
      <c r="E51" s="1259">
        <v>66.5</v>
      </c>
      <c r="F51" s="1259">
        <f>+E51/E50*100</f>
        <v>15.106769650159018</v>
      </c>
      <c r="G51" s="1260">
        <v>66.3</v>
      </c>
      <c r="H51" s="1259">
        <f>+G51/G50*100</f>
        <v>15.064758009543283</v>
      </c>
      <c r="I51" s="1260">
        <v>66.599999999999994</v>
      </c>
      <c r="J51" s="1259">
        <f>+I51/I50*100</f>
        <v>15.08493771234428</v>
      </c>
      <c r="K51" s="1260">
        <v>66.599999999999994</v>
      </c>
      <c r="L51" s="1259">
        <f>+K51/K50*100</f>
        <v>15.081521739130432</v>
      </c>
      <c r="M51" s="1260">
        <v>66.599999999999994</v>
      </c>
      <c r="N51" s="1260">
        <f>+M51/M50*100</f>
        <v>15.078107312655648</v>
      </c>
      <c r="O51" s="1242"/>
      <c r="P51" s="1216"/>
    </row>
    <row r="52" spans="1:16" ht="13.5" customHeight="1" x14ac:dyDescent="0.2">
      <c r="A52" s="1216"/>
      <c r="B52" s="1220"/>
      <c r="C52" s="775"/>
      <c r="D52" s="776" t="s">
        <v>521</v>
      </c>
      <c r="E52" s="1259">
        <v>91.7</v>
      </c>
      <c r="F52" s="1259">
        <f>+E52/E50*100</f>
        <v>20.831440254429808</v>
      </c>
      <c r="G52" s="1260">
        <v>92</v>
      </c>
      <c r="H52" s="1259">
        <f>+G52/G50*100</f>
        <v>20.904339922744832</v>
      </c>
      <c r="I52" s="1260">
        <v>92.3</v>
      </c>
      <c r="J52" s="1259">
        <f>+I52/I50*100</f>
        <v>20.906002265005664</v>
      </c>
      <c r="K52" s="1260">
        <v>92.6</v>
      </c>
      <c r="L52" s="1259">
        <f>+K52/K50*100</f>
        <v>20.969202898550723</v>
      </c>
      <c r="M52" s="1260">
        <v>93</v>
      </c>
      <c r="N52" s="1260">
        <f>+M52/M50*100</f>
        <v>21.055014715870502</v>
      </c>
      <c r="O52" s="1242"/>
      <c r="P52" s="1216"/>
    </row>
    <row r="53" spans="1:16" s="1258" customFormat="1" ht="15" customHeight="1" x14ac:dyDescent="0.2">
      <c r="A53" s="1255"/>
      <c r="B53" s="1256"/>
      <c r="C53" s="775" t="s">
        <v>130</v>
      </c>
      <c r="D53" s="775"/>
      <c r="E53" s="1253">
        <v>247.4</v>
      </c>
      <c r="F53" s="1253">
        <f>+E53/E$35*100</f>
        <v>2.3945720452587667</v>
      </c>
      <c r="G53" s="1254">
        <v>247.4</v>
      </c>
      <c r="H53" s="1253">
        <f>+G53/G$35*100</f>
        <v>2.3975191394514974</v>
      </c>
      <c r="I53" s="1254">
        <v>245.1</v>
      </c>
      <c r="J53" s="1253">
        <f>+I53/I$35*100</f>
        <v>2.3752761949063848</v>
      </c>
      <c r="K53" s="1254">
        <v>244.9</v>
      </c>
      <c r="L53" s="1253">
        <f>+K53/K$35*100</f>
        <v>2.3752715704531346</v>
      </c>
      <c r="M53" s="1254">
        <v>244.7</v>
      </c>
      <c r="N53" s="1254">
        <f>+M53/M$35*100</f>
        <v>2.3752208266195565</v>
      </c>
      <c r="O53" s="1257"/>
      <c r="P53" s="1255"/>
    </row>
    <row r="54" spans="1:16" ht="13.5" customHeight="1" x14ac:dyDescent="0.2">
      <c r="A54" s="1216"/>
      <c r="B54" s="1220"/>
      <c r="C54" s="775"/>
      <c r="D54" s="776" t="s">
        <v>176</v>
      </c>
      <c r="E54" s="1259">
        <v>40.799999999999997</v>
      </c>
      <c r="F54" s="1259">
        <f>+E54/E53*100</f>
        <v>16.491511721907841</v>
      </c>
      <c r="G54" s="1260">
        <v>40.6</v>
      </c>
      <c r="H54" s="1259">
        <f>+G54/G53*100</f>
        <v>16.410670978173002</v>
      </c>
      <c r="I54" s="1260">
        <v>40.299999999999997</v>
      </c>
      <c r="J54" s="1259">
        <f>+I54/I53*100</f>
        <v>16.442268461852304</v>
      </c>
      <c r="K54" s="1260">
        <v>40.1</v>
      </c>
      <c r="L54" s="1259">
        <f>+K54/K53*100</f>
        <v>16.374030216414866</v>
      </c>
      <c r="M54" s="1260">
        <v>39.9</v>
      </c>
      <c r="N54" s="1260">
        <f>+M54/M53*100</f>
        <v>16.305680425010216</v>
      </c>
      <c r="O54" s="1242"/>
      <c r="P54" s="1216"/>
    </row>
    <row r="55" spans="1:16" ht="13.5" customHeight="1" x14ac:dyDescent="0.2">
      <c r="A55" s="1216"/>
      <c r="B55" s="1220"/>
      <c r="C55" s="775"/>
      <c r="D55" s="776" t="s">
        <v>521</v>
      </c>
      <c r="E55" s="1259">
        <v>33</v>
      </c>
      <c r="F55" s="1259">
        <f>+E55/E53*100</f>
        <v>13.338722716248988</v>
      </c>
      <c r="G55" s="1260">
        <v>33.200000000000003</v>
      </c>
      <c r="H55" s="1259">
        <f>+G55/G53*100</f>
        <v>13.419563459983832</v>
      </c>
      <c r="I55" s="1260">
        <v>33.299999999999997</v>
      </c>
      <c r="J55" s="1259">
        <f>+I55/I53*100</f>
        <v>13.586291309669521</v>
      </c>
      <c r="K55" s="1260">
        <v>33.5</v>
      </c>
      <c r="L55" s="1259">
        <f>+K55/K53*100</f>
        <v>13.679052674561046</v>
      </c>
      <c r="M55" s="1260">
        <v>33.700000000000003</v>
      </c>
      <c r="N55" s="1260">
        <f>+M55/M53*100</f>
        <v>13.771965672251737</v>
      </c>
      <c r="O55" s="1242"/>
      <c r="P55" s="1216"/>
    </row>
    <row r="56" spans="1:16" s="1258" customFormat="1" ht="15" customHeight="1" x14ac:dyDescent="0.2">
      <c r="A56" s="1255"/>
      <c r="B56" s="1256"/>
      <c r="C56" s="775" t="s">
        <v>131</v>
      </c>
      <c r="D56" s="775"/>
      <c r="E56" s="1253">
        <v>258.60000000000002</v>
      </c>
      <c r="F56" s="1253">
        <f>+E56/E$35*100</f>
        <v>2.5029762768953803</v>
      </c>
      <c r="G56" s="1254">
        <v>258.2</v>
      </c>
      <c r="H56" s="1253">
        <f>+G56/G$35*100</f>
        <v>2.5021804438414574</v>
      </c>
      <c r="I56" s="1254">
        <v>255.4</v>
      </c>
      <c r="J56" s="1253">
        <f>+I56/I$35*100</f>
        <v>2.4750940031786643</v>
      </c>
      <c r="K56" s="1254">
        <v>254.9</v>
      </c>
      <c r="L56" s="1253">
        <f>+K56/K$35*100</f>
        <v>2.4722610180012419</v>
      </c>
      <c r="M56" s="1254">
        <v>254.4</v>
      </c>
      <c r="N56" s="1254">
        <f>+M56/M$35*100</f>
        <v>2.4693754731998991</v>
      </c>
      <c r="O56" s="1257"/>
      <c r="P56" s="1255"/>
    </row>
    <row r="57" spans="1:16" ht="13.5" customHeight="1" x14ac:dyDescent="0.2">
      <c r="A57" s="1216"/>
      <c r="B57" s="1220"/>
      <c r="C57" s="775"/>
      <c r="D57" s="776" t="s">
        <v>176</v>
      </c>
      <c r="E57" s="1259">
        <v>38.299999999999997</v>
      </c>
      <c r="F57" s="1259">
        <f>+E57/E56*100</f>
        <v>14.810518174787312</v>
      </c>
      <c r="G57" s="1260">
        <v>38</v>
      </c>
      <c r="H57" s="1259">
        <f>+G57/G56*100</f>
        <v>14.717273431448492</v>
      </c>
      <c r="I57" s="1260">
        <v>37.6</v>
      </c>
      <c r="J57" s="1259">
        <f>+I57/I56*100</f>
        <v>14.722004698512137</v>
      </c>
      <c r="K57" s="1260">
        <v>37.299999999999997</v>
      </c>
      <c r="L57" s="1259">
        <f>+K57/K56*100</f>
        <v>14.633189486072967</v>
      </c>
      <c r="M57" s="1260">
        <v>36.9</v>
      </c>
      <c r="N57" s="1260">
        <f>+M57/M56*100</f>
        <v>14.504716981132074</v>
      </c>
      <c r="O57" s="1242"/>
      <c r="P57" s="1216"/>
    </row>
    <row r="58" spans="1:16" ht="13.5" customHeight="1" x14ac:dyDescent="0.2">
      <c r="A58" s="1216"/>
      <c r="B58" s="1220"/>
      <c r="C58" s="775"/>
      <c r="D58" s="776" t="s">
        <v>521</v>
      </c>
      <c r="E58" s="1259">
        <v>39.700000000000003</v>
      </c>
      <c r="F58" s="1259">
        <f>+E58/E56*100</f>
        <v>15.351894818252127</v>
      </c>
      <c r="G58" s="1260">
        <v>40</v>
      </c>
      <c r="H58" s="1259">
        <f>+G58/G56*100</f>
        <v>15.491866769945778</v>
      </c>
      <c r="I58" s="1260">
        <v>39.9</v>
      </c>
      <c r="J58" s="1259">
        <f>+I58/I56*100</f>
        <v>15.622552858261548</v>
      </c>
      <c r="K58" s="1260">
        <v>40.1</v>
      </c>
      <c r="L58" s="1259">
        <f>+K58/K56*100</f>
        <v>15.731659474303649</v>
      </c>
      <c r="M58" s="1260">
        <v>40.299999999999997</v>
      </c>
      <c r="N58" s="1260">
        <f>+M58/M56*100</f>
        <v>15.841194968553458</v>
      </c>
      <c r="O58" s="1242"/>
      <c r="P58" s="1216"/>
    </row>
    <row r="59" spans="1:16" s="853" customFormat="1" ht="13.5" customHeight="1" x14ac:dyDescent="0.2">
      <c r="A59" s="883"/>
      <c r="B59" s="884"/>
      <c r="C59" s="885" t="s">
        <v>422</v>
      </c>
      <c r="D59" s="886"/>
      <c r="E59" s="887"/>
      <c r="F59" s="1261"/>
      <c r="G59" s="887"/>
      <c r="H59" s="1261"/>
      <c r="I59" s="887"/>
      <c r="J59" s="1261"/>
      <c r="K59" s="887"/>
      <c r="L59" s="1261"/>
      <c r="M59" s="887"/>
      <c r="N59" s="1261"/>
      <c r="O59" s="888"/>
      <c r="P59" s="879"/>
    </row>
    <row r="60" spans="1:16" ht="13.5" customHeight="1" x14ac:dyDescent="0.2">
      <c r="A60" s="1216"/>
      <c r="B60" s="1262"/>
      <c r="C60" s="1263" t="s">
        <v>404</v>
      </c>
      <c r="D60" s="1237"/>
      <c r="E60" s="1221"/>
      <c r="F60" s="1264" t="s">
        <v>88</v>
      </c>
      <c r="G60" s="1265"/>
      <c r="H60" s="1265"/>
      <c r="I60" s="1266"/>
      <c r="J60" s="1265"/>
      <c r="K60" s="1265"/>
      <c r="L60" s="1265"/>
      <c r="M60" s="1265"/>
      <c r="N60" s="1265"/>
      <c r="O60" s="1242"/>
      <c r="P60" s="1216"/>
    </row>
    <row r="61" spans="1:16" ht="13.5" customHeight="1" x14ac:dyDescent="0.2">
      <c r="A61" s="1216"/>
      <c r="B61" s="1016">
        <v>6</v>
      </c>
      <c r="C61" s="1507">
        <v>42826</v>
      </c>
      <c r="D61" s="1507"/>
      <c r="E61" s="1241"/>
      <c r="F61" s="1241"/>
      <c r="G61" s="1241"/>
      <c r="H61" s="1241"/>
      <c r="I61" s="1241"/>
      <c r="J61" s="1241"/>
      <c r="K61" s="1241"/>
      <c r="L61" s="1241"/>
      <c r="M61" s="1241"/>
      <c r="N61" s="1241"/>
      <c r="O61" s="1241"/>
      <c r="P61" s="1241"/>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1"/>
  <sheetViews>
    <sheetView workbookViewId="0"/>
  </sheetViews>
  <sheetFormatPr defaultRowHeight="12.75" x14ac:dyDescent="0.2"/>
  <cols>
    <col min="1" max="1" width="1" style="1217" customWidth="1"/>
    <col min="2" max="2" width="2.5703125" style="1217" customWidth="1"/>
    <col min="3" max="3" width="1" style="1217" customWidth="1"/>
    <col min="4" max="4" width="34" style="1217" customWidth="1"/>
    <col min="5" max="5" width="7.42578125" style="1217" customWidth="1"/>
    <col min="6" max="6" width="4.85546875" style="1217" customWidth="1"/>
    <col min="7" max="7" width="7.42578125" style="1217" customWidth="1"/>
    <col min="8" max="8" width="4.85546875" style="1217" customWidth="1"/>
    <col min="9" max="9" width="7.42578125" style="1217" customWidth="1"/>
    <col min="10" max="10" width="4.85546875" style="1217" customWidth="1"/>
    <col min="11" max="11" width="7.42578125" style="1217" customWidth="1"/>
    <col min="12" max="12" width="4.85546875" style="1217" customWidth="1"/>
    <col min="13" max="13" width="7.42578125" style="1217" customWidth="1"/>
    <col min="14" max="14" width="4.85546875" style="1217" customWidth="1"/>
    <col min="15" max="15" width="2.5703125" style="1217" customWidth="1"/>
    <col min="16" max="16" width="1" style="1217" customWidth="1"/>
    <col min="17" max="16384" width="9.140625" style="1217"/>
  </cols>
  <sheetData>
    <row r="1" spans="1:16" ht="13.5" customHeight="1" x14ac:dyDescent="0.2">
      <c r="A1" s="1216"/>
      <c r="B1" s="1267"/>
      <c r="C1" s="1511" t="s">
        <v>324</v>
      </c>
      <c r="D1" s="1511"/>
      <c r="E1" s="1212"/>
      <c r="F1" s="1212"/>
      <c r="G1" s="1212"/>
      <c r="H1" s="1212"/>
      <c r="I1" s="1212"/>
      <c r="J1" s="1212"/>
      <c r="K1" s="1212"/>
      <c r="L1" s="1212"/>
      <c r="M1" s="1268"/>
      <c r="N1" s="1212"/>
      <c r="O1" s="1212"/>
      <c r="P1" s="1216"/>
    </row>
    <row r="2" spans="1:16" ht="9.75" customHeight="1" x14ac:dyDescent="0.2">
      <c r="A2" s="1216"/>
      <c r="B2" s="1269"/>
      <c r="C2" s="1270"/>
      <c r="D2" s="1269"/>
      <c r="E2" s="1271"/>
      <c r="F2" s="1271"/>
      <c r="G2" s="1271"/>
      <c r="H2" s="1271"/>
      <c r="I2" s="1219"/>
      <c r="J2" s="1219"/>
      <c r="K2" s="1219"/>
      <c r="L2" s="1219"/>
      <c r="M2" s="1219"/>
      <c r="N2" s="1219"/>
      <c r="O2" s="1272"/>
      <c r="P2" s="1216"/>
    </row>
    <row r="3" spans="1:16" ht="9" customHeight="1" thickBot="1" x14ac:dyDescent="0.25">
      <c r="A3" s="1216"/>
      <c r="B3" s="1212"/>
      <c r="C3" s="1249"/>
      <c r="D3" s="1212"/>
      <c r="E3" s="1212"/>
      <c r="F3" s="1212"/>
      <c r="G3" s="1212"/>
      <c r="H3" s="1212"/>
      <c r="I3" s="1212"/>
      <c r="J3" s="1212"/>
      <c r="K3" s="1212"/>
      <c r="L3" s="1212"/>
      <c r="M3" s="1497" t="s">
        <v>73</v>
      </c>
      <c r="N3" s="1497"/>
      <c r="O3" s="1273"/>
      <c r="P3" s="1216"/>
    </row>
    <row r="4" spans="1:16" s="1228" customFormat="1" ht="13.5" customHeight="1" thickBot="1" x14ac:dyDescent="0.25">
      <c r="A4" s="1223"/>
      <c r="B4" s="1250"/>
      <c r="C4" s="1225" t="s">
        <v>161</v>
      </c>
      <c r="D4" s="1226"/>
      <c r="E4" s="1226"/>
      <c r="F4" s="1226"/>
      <c r="G4" s="1226"/>
      <c r="H4" s="1226"/>
      <c r="I4" s="1226"/>
      <c r="J4" s="1226"/>
      <c r="K4" s="1226"/>
      <c r="L4" s="1226"/>
      <c r="M4" s="1226"/>
      <c r="N4" s="1227"/>
      <c r="O4" s="1273"/>
      <c r="P4" s="1223"/>
    </row>
    <row r="5" spans="1:16" ht="3.75" customHeight="1" x14ac:dyDescent="0.2">
      <c r="A5" s="1216"/>
      <c r="B5" s="1212"/>
      <c r="C5" s="1512" t="s">
        <v>155</v>
      </c>
      <c r="D5" s="1513"/>
      <c r="E5" s="1212"/>
      <c r="F5" s="1274"/>
      <c r="G5" s="1274"/>
      <c r="H5" s="1274"/>
      <c r="I5" s="1274"/>
      <c r="J5" s="1274"/>
      <c r="K5" s="1212"/>
      <c r="L5" s="1274"/>
      <c r="M5" s="1274"/>
      <c r="N5" s="1274"/>
      <c r="O5" s="1273"/>
      <c r="P5" s="1216"/>
    </row>
    <row r="6" spans="1:16" ht="12.75" customHeight="1" x14ac:dyDescent="0.2">
      <c r="A6" s="1216"/>
      <c r="B6" s="1212"/>
      <c r="C6" s="1513"/>
      <c r="D6" s="1513"/>
      <c r="E6" s="1231" t="s">
        <v>482</v>
      </c>
      <c r="F6" s="1232" t="s">
        <v>34</v>
      </c>
      <c r="G6" s="1231" t="s">
        <v>34</v>
      </c>
      <c r="H6" s="1232" t="s">
        <v>34</v>
      </c>
      <c r="I6" s="1233"/>
      <c r="J6" s="1232" t="s">
        <v>483</v>
      </c>
      <c r="K6" s="1234" t="s">
        <v>34</v>
      </c>
      <c r="L6" s="1235" t="s">
        <v>34</v>
      </c>
      <c r="M6" s="1235" t="s">
        <v>34</v>
      </c>
      <c r="N6" s="1236"/>
      <c r="O6" s="1273"/>
      <c r="P6" s="1216"/>
    </row>
    <row r="7" spans="1:16" x14ac:dyDescent="0.2">
      <c r="A7" s="1216"/>
      <c r="B7" s="1212"/>
      <c r="C7" s="1275"/>
      <c r="D7" s="1275"/>
      <c r="E7" s="1500" t="s">
        <v>621</v>
      </c>
      <c r="F7" s="1500"/>
      <c r="G7" s="1500" t="s">
        <v>622</v>
      </c>
      <c r="H7" s="1500"/>
      <c r="I7" s="1500" t="s">
        <v>623</v>
      </c>
      <c r="J7" s="1500"/>
      <c r="K7" s="1500" t="s">
        <v>624</v>
      </c>
      <c r="L7" s="1500"/>
      <c r="M7" s="1500" t="s">
        <v>621</v>
      </c>
      <c r="N7" s="1500"/>
      <c r="O7" s="1276"/>
      <c r="P7" s="1216"/>
    </row>
    <row r="8" spans="1:16" s="1240" customFormat="1" ht="15.75" customHeight="1" x14ac:dyDescent="0.2">
      <c r="A8" s="1238"/>
      <c r="B8" s="1277"/>
      <c r="C8" s="1493" t="s">
        <v>13</v>
      </c>
      <c r="D8" s="1493"/>
      <c r="E8" s="1509">
        <v>4561.5</v>
      </c>
      <c r="F8" s="1509"/>
      <c r="G8" s="1509">
        <v>4513.3</v>
      </c>
      <c r="H8" s="1509"/>
      <c r="I8" s="1509">
        <v>4602.5</v>
      </c>
      <c r="J8" s="1509"/>
      <c r="K8" s="1509">
        <v>4661.5</v>
      </c>
      <c r="L8" s="1509"/>
      <c r="M8" s="1510">
        <v>4643.6000000000004</v>
      </c>
      <c r="N8" s="1510"/>
      <c r="O8" s="1278"/>
      <c r="P8" s="1238"/>
    </row>
    <row r="9" spans="1:16" ht="11.25" customHeight="1" x14ac:dyDescent="0.2">
      <c r="A9" s="1216"/>
      <c r="B9" s="1279"/>
      <c r="C9" s="772" t="s">
        <v>72</v>
      </c>
      <c r="D9" s="1241"/>
      <c r="E9" s="1514">
        <v>2352</v>
      </c>
      <c r="F9" s="1514"/>
      <c r="G9" s="1514">
        <v>2303.9</v>
      </c>
      <c r="H9" s="1514"/>
      <c r="I9" s="1514">
        <v>2364.3000000000002</v>
      </c>
      <c r="J9" s="1514"/>
      <c r="K9" s="1514">
        <v>2400.6</v>
      </c>
      <c r="L9" s="1514"/>
      <c r="M9" s="1515">
        <v>2377</v>
      </c>
      <c r="N9" s="1515"/>
      <c r="O9" s="1276"/>
      <c r="P9" s="1216"/>
    </row>
    <row r="10" spans="1:16" ht="11.25" customHeight="1" x14ac:dyDescent="0.2">
      <c r="A10" s="1216"/>
      <c r="B10" s="1279"/>
      <c r="C10" s="772" t="s">
        <v>71</v>
      </c>
      <c r="D10" s="1241"/>
      <c r="E10" s="1514">
        <v>2209.5</v>
      </c>
      <c r="F10" s="1514"/>
      <c r="G10" s="1514">
        <v>2209.4</v>
      </c>
      <c r="H10" s="1514"/>
      <c r="I10" s="1514">
        <v>2238.3000000000002</v>
      </c>
      <c r="J10" s="1514"/>
      <c r="K10" s="1514">
        <v>2260.9</v>
      </c>
      <c r="L10" s="1514"/>
      <c r="M10" s="1515">
        <v>2266.6999999999998</v>
      </c>
      <c r="N10" s="1515"/>
      <c r="O10" s="1276"/>
      <c r="P10" s="1216"/>
    </row>
    <row r="11" spans="1:16" ht="15.75" customHeight="1" x14ac:dyDescent="0.2">
      <c r="A11" s="1216"/>
      <c r="B11" s="1279"/>
      <c r="C11" s="772" t="s">
        <v>156</v>
      </c>
      <c r="D11" s="1241"/>
      <c r="E11" s="1514">
        <v>251.2</v>
      </c>
      <c r="F11" s="1514"/>
      <c r="G11" s="1514">
        <v>252.4</v>
      </c>
      <c r="H11" s="1514"/>
      <c r="I11" s="1514">
        <v>259.39999999999998</v>
      </c>
      <c r="J11" s="1514"/>
      <c r="K11" s="1514">
        <v>272.89999999999998</v>
      </c>
      <c r="L11" s="1514"/>
      <c r="M11" s="1515">
        <v>265</v>
      </c>
      <c r="N11" s="1515"/>
      <c r="O11" s="1276"/>
      <c r="P11" s="1216"/>
    </row>
    <row r="12" spans="1:16" ht="11.25" customHeight="1" x14ac:dyDescent="0.2">
      <c r="A12" s="1216"/>
      <c r="B12" s="1279"/>
      <c r="C12" s="772" t="s">
        <v>157</v>
      </c>
      <c r="D12" s="1241"/>
      <c r="E12" s="1501">
        <v>2237.6</v>
      </c>
      <c r="F12" s="1501"/>
      <c r="G12" s="1501">
        <v>2215.6</v>
      </c>
      <c r="H12" s="1501"/>
      <c r="I12" s="1501">
        <v>2233.3000000000002</v>
      </c>
      <c r="J12" s="1501"/>
      <c r="K12" s="1501">
        <v>2245.5</v>
      </c>
      <c r="L12" s="1501"/>
      <c r="M12" s="1502">
        <v>2230.4</v>
      </c>
      <c r="N12" s="1502"/>
      <c r="O12" s="1276"/>
      <c r="P12" s="1216"/>
    </row>
    <row r="13" spans="1:16" ht="11.25" customHeight="1" x14ac:dyDescent="0.2">
      <c r="A13" s="1216"/>
      <c r="B13" s="1279"/>
      <c r="C13" s="772" t="s">
        <v>158</v>
      </c>
      <c r="D13" s="1241"/>
      <c r="E13" s="1501">
        <v>2072.6999999999998</v>
      </c>
      <c r="F13" s="1501"/>
      <c r="G13" s="1501">
        <v>2045.3</v>
      </c>
      <c r="H13" s="1501"/>
      <c r="I13" s="1501">
        <v>2109.8000000000002</v>
      </c>
      <c r="J13" s="1501"/>
      <c r="K13" s="1501">
        <v>2143.1</v>
      </c>
      <c r="L13" s="1501"/>
      <c r="M13" s="1502">
        <v>2148.1999999999998</v>
      </c>
      <c r="N13" s="1502"/>
      <c r="O13" s="1276"/>
      <c r="P13" s="1216"/>
    </row>
    <row r="14" spans="1:16" ht="15.75" customHeight="1" x14ac:dyDescent="0.2">
      <c r="A14" s="1216"/>
      <c r="B14" s="1279"/>
      <c r="C14" s="772" t="s">
        <v>382</v>
      </c>
      <c r="D14" s="1241"/>
      <c r="E14" s="1514">
        <v>323.7</v>
      </c>
      <c r="F14" s="1514"/>
      <c r="G14" s="1514">
        <v>295.60000000000002</v>
      </c>
      <c r="H14" s="1514"/>
      <c r="I14" s="1514">
        <v>328.8</v>
      </c>
      <c r="J14" s="1514"/>
      <c r="K14" s="1514">
        <v>341.8</v>
      </c>
      <c r="L14" s="1514"/>
      <c r="M14" s="1515">
        <v>307.3</v>
      </c>
      <c r="N14" s="1515"/>
      <c r="O14" s="1276"/>
      <c r="P14" s="1216"/>
    </row>
    <row r="15" spans="1:16" ht="11.25" customHeight="1" x14ac:dyDescent="0.2">
      <c r="A15" s="1216"/>
      <c r="B15" s="1279"/>
      <c r="C15" s="772" t="s">
        <v>162</v>
      </c>
      <c r="D15" s="1241"/>
      <c r="E15" s="1501">
        <v>1113.5999999999999</v>
      </c>
      <c r="F15" s="1501"/>
      <c r="G15" s="1501">
        <v>1105.2</v>
      </c>
      <c r="H15" s="1501"/>
      <c r="I15" s="1501">
        <v>1116.5</v>
      </c>
      <c r="J15" s="1501"/>
      <c r="K15" s="1501">
        <v>1132.2</v>
      </c>
      <c r="L15" s="1501"/>
      <c r="M15" s="1502">
        <v>1159.2</v>
      </c>
      <c r="N15" s="1502"/>
      <c r="O15" s="1276"/>
      <c r="P15" s="1216"/>
    </row>
    <row r="16" spans="1:16" ht="11.25" customHeight="1" x14ac:dyDescent="0.2">
      <c r="A16" s="1216"/>
      <c r="B16" s="1279"/>
      <c r="C16" s="772" t="s">
        <v>163</v>
      </c>
      <c r="D16" s="1241"/>
      <c r="E16" s="1501">
        <v>3124.2</v>
      </c>
      <c r="F16" s="1501"/>
      <c r="G16" s="1501">
        <v>3112.5</v>
      </c>
      <c r="H16" s="1501"/>
      <c r="I16" s="1501">
        <v>3157.2</v>
      </c>
      <c r="J16" s="1501"/>
      <c r="K16" s="1501">
        <v>3187.5</v>
      </c>
      <c r="L16" s="1501"/>
      <c r="M16" s="1502">
        <v>3177.1</v>
      </c>
      <c r="N16" s="1502"/>
      <c r="O16" s="1276"/>
      <c r="P16" s="1216"/>
    </row>
    <row r="17" spans="1:16" s="1283" customFormat="1" ht="15.75" customHeight="1" x14ac:dyDescent="0.2">
      <c r="A17" s="1280"/>
      <c r="B17" s="1281"/>
      <c r="C17" s="772" t="s">
        <v>164</v>
      </c>
      <c r="D17" s="1241"/>
      <c r="E17" s="1501">
        <v>3995.1</v>
      </c>
      <c r="F17" s="1501"/>
      <c r="G17" s="1501">
        <v>3971.6</v>
      </c>
      <c r="H17" s="1501"/>
      <c r="I17" s="1501">
        <v>4055.4</v>
      </c>
      <c r="J17" s="1501"/>
      <c r="K17" s="1501">
        <v>4106</v>
      </c>
      <c r="L17" s="1501"/>
      <c r="M17" s="1502">
        <v>4090.1</v>
      </c>
      <c r="N17" s="1502"/>
      <c r="O17" s="1282"/>
      <c r="P17" s="1280"/>
    </row>
    <row r="18" spans="1:16" s="1283" customFormat="1" ht="11.25" customHeight="1" x14ac:dyDescent="0.2">
      <c r="A18" s="1280"/>
      <c r="B18" s="1281"/>
      <c r="C18" s="772" t="s">
        <v>165</v>
      </c>
      <c r="D18" s="1241"/>
      <c r="E18" s="1501">
        <v>566.5</v>
      </c>
      <c r="F18" s="1501"/>
      <c r="G18" s="1501">
        <v>541.70000000000005</v>
      </c>
      <c r="H18" s="1501"/>
      <c r="I18" s="1501">
        <v>547.20000000000005</v>
      </c>
      <c r="J18" s="1501"/>
      <c r="K18" s="1501">
        <v>555.5</v>
      </c>
      <c r="L18" s="1501"/>
      <c r="M18" s="1502">
        <v>553.5</v>
      </c>
      <c r="N18" s="1502"/>
      <c r="O18" s="1282"/>
      <c r="P18" s="1280"/>
    </row>
    <row r="19" spans="1:16" ht="15.75" customHeight="1" x14ac:dyDescent="0.2">
      <c r="A19" s="1216"/>
      <c r="B19" s="1279"/>
      <c r="C19" s="772" t="s">
        <v>166</v>
      </c>
      <c r="D19" s="1241"/>
      <c r="E19" s="1501">
        <v>3734.9</v>
      </c>
      <c r="F19" s="1501"/>
      <c r="G19" s="1501">
        <v>3712.9</v>
      </c>
      <c r="H19" s="1501"/>
      <c r="I19" s="1501">
        <v>3775.8</v>
      </c>
      <c r="J19" s="1501"/>
      <c r="K19" s="1501">
        <v>3822.9</v>
      </c>
      <c r="L19" s="1501"/>
      <c r="M19" s="1502">
        <v>3837.1</v>
      </c>
      <c r="N19" s="1502"/>
      <c r="O19" s="1276"/>
      <c r="P19" s="1216"/>
    </row>
    <row r="20" spans="1:16" ht="11.25" customHeight="1" x14ac:dyDescent="0.2">
      <c r="A20" s="1216"/>
      <c r="B20" s="1279"/>
      <c r="C20" s="1284"/>
      <c r="D20" s="1211" t="s">
        <v>167</v>
      </c>
      <c r="E20" s="1501">
        <v>2906.7</v>
      </c>
      <c r="F20" s="1501"/>
      <c r="G20" s="1501">
        <v>2897.7</v>
      </c>
      <c r="H20" s="1501"/>
      <c r="I20" s="1501">
        <v>2920.8</v>
      </c>
      <c r="J20" s="1501"/>
      <c r="K20" s="1501">
        <v>2966.7</v>
      </c>
      <c r="L20" s="1501"/>
      <c r="M20" s="1502">
        <v>2987.5</v>
      </c>
      <c r="N20" s="1502"/>
      <c r="O20" s="1276"/>
      <c r="P20" s="1216"/>
    </row>
    <row r="21" spans="1:16" ht="11.25" customHeight="1" x14ac:dyDescent="0.2">
      <c r="A21" s="1216"/>
      <c r="B21" s="1279"/>
      <c r="C21" s="1284"/>
      <c r="D21" s="1211" t="s">
        <v>168</v>
      </c>
      <c r="E21" s="1501">
        <v>701.3</v>
      </c>
      <c r="F21" s="1501"/>
      <c r="G21" s="1501">
        <v>696</v>
      </c>
      <c r="H21" s="1501"/>
      <c r="I21" s="1501">
        <v>712.3</v>
      </c>
      <c r="J21" s="1501"/>
      <c r="K21" s="1501">
        <v>709.5</v>
      </c>
      <c r="L21" s="1501"/>
      <c r="M21" s="1502">
        <v>704</v>
      </c>
      <c r="N21" s="1502"/>
      <c r="O21" s="1276"/>
      <c r="P21" s="1216"/>
    </row>
    <row r="22" spans="1:16" ht="11.25" customHeight="1" x14ac:dyDescent="0.2">
      <c r="A22" s="1216"/>
      <c r="B22" s="1279"/>
      <c r="C22" s="1284"/>
      <c r="D22" s="1211" t="s">
        <v>129</v>
      </c>
      <c r="E22" s="1501">
        <v>126.9</v>
      </c>
      <c r="F22" s="1501"/>
      <c r="G22" s="1501">
        <v>119.3</v>
      </c>
      <c r="H22" s="1501"/>
      <c r="I22" s="1501">
        <v>142.69999999999999</v>
      </c>
      <c r="J22" s="1501"/>
      <c r="K22" s="1501">
        <v>146.69999999999999</v>
      </c>
      <c r="L22" s="1501"/>
      <c r="M22" s="1502">
        <v>145.6</v>
      </c>
      <c r="N22" s="1502"/>
      <c r="O22" s="1276"/>
      <c r="P22" s="1216"/>
    </row>
    <row r="23" spans="1:16" ht="11.25" customHeight="1" x14ac:dyDescent="0.2">
      <c r="A23" s="1216"/>
      <c r="B23" s="1279"/>
      <c r="C23" s="772" t="s">
        <v>169</v>
      </c>
      <c r="D23" s="1241"/>
      <c r="E23" s="1501">
        <v>805.6</v>
      </c>
      <c r="F23" s="1501"/>
      <c r="G23" s="1501">
        <v>768.6</v>
      </c>
      <c r="H23" s="1501"/>
      <c r="I23" s="1501">
        <v>798</v>
      </c>
      <c r="J23" s="1501"/>
      <c r="K23" s="1501">
        <v>808.4</v>
      </c>
      <c r="L23" s="1501"/>
      <c r="M23" s="1502">
        <v>781.3</v>
      </c>
      <c r="N23" s="1502"/>
      <c r="O23" s="1276"/>
      <c r="P23" s="1216"/>
    </row>
    <row r="24" spans="1:16" ht="11.25" customHeight="1" x14ac:dyDescent="0.2">
      <c r="A24" s="1216"/>
      <c r="B24" s="1279"/>
      <c r="C24" s="772" t="s">
        <v>129</v>
      </c>
      <c r="D24" s="1241"/>
      <c r="E24" s="1501">
        <v>21</v>
      </c>
      <c r="F24" s="1501"/>
      <c r="G24" s="1501">
        <v>31.7</v>
      </c>
      <c r="H24" s="1501"/>
      <c r="I24" s="1501">
        <v>28.7</v>
      </c>
      <c r="J24" s="1501"/>
      <c r="K24" s="1501">
        <v>30.2</v>
      </c>
      <c r="L24" s="1501"/>
      <c r="M24" s="1502">
        <v>25.2</v>
      </c>
      <c r="N24" s="1502"/>
      <c r="O24" s="1276"/>
      <c r="P24" s="1216"/>
    </row>
    <row r="25" spans="1:16" ht="15.75" customHeight="1" x14ac:dyDescent="0.2">
      <c r="A25" s="1216"/>
      <c r="B25" s="1279"/>
      <c r="C25" s="777" t="s">
        <v>170</v>
      </c>
      <c r="D25" s="777"/>
      <c r="E25" s="1505"/>
      <c r="F25" s="1505"/>
      <c r="G25" s="1505"/>
      <c r="H25" s="1505"/>
      <c r="I25" s="1505"/>
      <c r="J25" s="1505"/>
      <c r="K25" s="1505"/>
      <c r="L25" s="1505"/>
      <c r="M25" s="1506"/>
      <c r="N25" s="1506"/>
      <c r="O25" s="1276"/>
      <c r="P25" s="1216"/>
    </row>
    <row r="26" spans="1:16" s="1258" customFormat="1" ht="13.5" customHeight="1" x14ac:dyDescent="0.2">
      <c r="A26" s="1255"/>
      <c r="B26" s="1516" t="s">
        <v>171</v>
      </c>
      <c r="C26" s="1516"/>
      <c r="D26" s="1516"/>
      <c r="E26" s="1517">
        <v>64.3</v>
      </c>
      <c r="F26" s="1517"/>
      <c r="G26" s="1517">
        <v>64</v>
      </c>
      <c r="H26" s="1517"/>
      <c r="I26" s="1517">
        <v>65.099999999999994</v>
      </c>
      <c r="J26" s="1517"/>
      <c r="K26" s="1517">
        <v>66</v>
      </c>
      <c r="L26" s="1517"/>
      <c r="M26" s="1518">
        <v>65.900000000000006</v>
      </c>
      <c r="N26" s="1518"/>
      <c r="O26" s="1285"/>
      <c r="P26" s="1255"/>
    </row>
    <row r="27" spans="1:16" ht="11.25" customHeight="1" x14ac:dyDescent="0.2">
      <c r="A27" s="1216"/>
      <c r="B27" s="1279"/>
      <c r="C27" s="775"/>
      <c r="D27" s="1211" t="s">
        <v>72</v>
      </c>
      <c r="E27" s="1505">
        <v>67.5</v>
      </c>
      <c r="F27" s="1505"/>
      <c r="G27" s="1505">
        <v>66.599999999999994</v>
      </c>
      <c r="H27" s="1505"/>
      <c r="I27" s="1505">
        <v>68.3</v>
      </c>
      <c r="J27" s="1505"/>
      <c r="K27" s="1505">
        <v>69.3</v>
      </c>
      <c r="L27" s="1505"/>
      <c r="M27" s="1506">
        <v>68.8</v>
      </c>
      <c r="N27" s="1506"/>
      <c r="O27" s="1276"/>
      <c r="P27" s="1216"/>
    </row>
    <row r="28" spans="1:16" ht="11.25" customHeight="1" x14ac:dyDescent="0.2">
      <c r="A28" s="1216"/>
      <c r="B28" s="1279"/>
      <c r="C28" s="775"/>
      <c r="D28" s="1211" t="s">
        <v>71</v>
      </c>
      <c r="E28" s="1505">
        <v>61.3</v>
      </c>
      <c r="F28" s="1505"/>
      <c r="G28" s="1505">
        <v>61.5</v>
      </c>
      <c r="H28" s="1505"/>
      <c r="I28" s="1505">
        <v>62.2</v>
      </c>
      <c r="J28" s="1505"/>
      <c r="K28" s="1505">
        <v>62.9</v>
      </c>
      <c r="L28" s="1505"/>
      <c r="M28" s="1506">
        <v>63.2</v>
      </c>
      <c r="N28" s="1506"/>
      <c r="O28" s="1276"/>
      <c r="P28" s="1216"/>
    </row>
    <row r="29" spans="1:16" s="1258" customFormat="1" ht="13.5" customHeight="1" x14ac:dyDescent="0.2">
      <c r="A29" s="1255"/>
      <c r="B29" s="1516" t="s">
        <v>156</v>
      </c>
      <c r="C29" s="1516"/>
      <c r="D29" s="1516"/>
      <c r="E29" s="1517">
        <v>22.8</v>
      </c>
      <c r="F29" s="1517"/>
      <c r="G29" s="1517">
        <v>22.9</v>
      </c>
      <c r="H29" s="1517"/>
      <c r="I29" s="1517">
        <v>23.6</v>
      </c>
      <c r="J29" s="1517"/>
      <c r="K29" s="1517">
        <v>24.9</v>
      </c>
      <c r="L29" s="1517"/>
      <c r="M29" s="1518">
        <v>24.2</v>
      </c>
      <c r="N29" s="1518"/>
      <c r="O29" s="1285"/>
      <c r="P29" s="1255"/>
    </row>
    <row r="30" spans="1:16" ht="11.25" customHeight="1" x14ac:dyDescent="0.2">
      <c r="A30" s="1216"/>
      <c r="B30" s="1279"/>
      <c r="C30" s="775"/>
      <c r="D30" s="1211" t="s">
        <v>72</v>
      </c>
      <c r="E30" s="1505">
        <v>24.3</v>
      </c>
      <c r="F30" s="1505"/>
      <c r="G30" s="1505">
        <v>23.7</v>
      </c>
      <c r="H30" s="1505"/>
      <c r="I30" s="1505">
        <v>25.5</v>
      </c>
      <c r="J30" s="1505"/>
      <c r="K30" s="1505">
        <v>27</v>
      </c>
      <c r="L30" s="1505"/>
      <c r="M30" s="1506">
        <v>25.8</v>
      </c>
      <c r="N30" s="1506"/>
      <c r="O30" s="1276"/>
      <c r="P30" s="1216"/>
    </row>
    <row r="31" spans="1:16" ht="11.25" customHeight="1" x14ac:dyDescent="0.2">
      <c r="A31" s="1216"/>
      <c r="B31" s="1279"/>
      <c r="C31" s="775"/>
      <c r="D31" s="1211" t="s">
        <v>71</v>
      </c>
      <c r="E31" s="1505">
        <v>21.3</v>
      </c>
      <c r="F31" s="1505"/>
      <c r="G31" s="1505">
        <v>22.1</v>
      </c>
      <c r="H31" s="1505"/>
      <c r="I31" s="1505">
        <v>21.7</v>
      </c>
      <c r="J31" s="1505"/>
      <c r="K31" s="1505">
        <v>22.7</v>
      </c>
      <c r="L31" s="1505"/>
      <c r="M31" s="1506">
        <v>22.5</v>
      </c>
      <c r="N31" s="1506"/>
      <c r="O31" s="1276"/>
      <c r="P31" s="1216"/>
    </row>
    <row r="32" spans="1:16" s="1258" customFormat="1" ht="13.5" customHeight="1" x14ac:dyDescent="0.2">
      <c r="A32" s="1255"/>
      <c r="B32" s="1516" t="s">
        <v>172</v>
      </c>
      <c r="C32" s="1516"/>
      <c r="D32" s="1516"/>
      <c r="E32" s="1517">
        <v>50.4</v>
      </c>
      <c r="F32" s="1517"/>
      <c r="G32" s="1517">
        <v>50</v>
      </c>
      <c r="H32" s="1517"/>
      <c r="I32" s="1517">
        <v>52.2</v>
      </c>
      <c r="J32" s="1517"/>
      <c r="K32" s="1517">
        <v>53.2</v>
      </c>
      <c r="L32" s="1517"/>
      <c r="M32" s="1518">
        <v>52.9</v>
      </c>
      <c r="N32" s="1518"/>
      <c r="O32" s="1285"/>
      <c r="P32" s="1255"/>
    </row>
    <row r="33" spans="1:19" ht="11.25" customHeight="1" x14ac:dyDescent="0.2">
      <c r="A33" s="1216"/>
      <c r="B33" s="1279"/>
      <c r="C33" s="775"/>
      <c r="D33" s="1211" t="s">
        <v>72</v>
      </c>
      <c r="E33" s="1505">
        <v>56.6</v>
      </c>
      <c r="F33" s="1505"/>
      <c r="G33" s="1505">
        <v>55.1</v>
      </c>
      <c r="H33" s="1505"/>
      <c r="I33" s="1505">
        <v>58.9</v>
      </c>
      <c r="J33" s="1505"/>
      <c r="K33" s="1505">
        <v>60.6</v>
      </c>
      <c r="L33" s="1505"/>
      <c r="M33" s="1506">
        <v>59.3</v>
      </c>
      <c r="N33" s="1506"/>
      <c r="O33" s="1276"/>
      <c r="P33" s="1216"/>
    </row>
    <row r="34" spans="1:19" ht="11.25" customHeight="1" x14ac:dyDescent="0.2">
      <c r="A34" s="1216"/>
      <c r="B34" s="1279"/>
      <c r="C34" s="775"/>
      <c r="D34" s="1211" t="s">
        <v>71</v>
      </c>
      <c r="E34" s="1505">
        <v>44.9</v>
      </c>
      <c r="F34" s="1505"/>
      <c r="G34" s="1505">
        <v>45.5</v>
      </c>
      <c r="H34" s="1505"/>
      <c r="I34" s="1505">
        <v>46.1</v>
      </c>
      <c r="J34" s="1505"/>
      <c r="K34" s="1505">
        <v>46.6</v>
      </c>
      <c r="L34" s="1505"/>
      <c r="M34" s="1506">
        <v>47.2</v>
      </c>
      <c r="N34" s="1506"/>
      <c r="O34" s="1276"/>
      <c r="P34" s="1216"/>
    </row>
    <row r="35" spans="1:19" ht="15.75" customHeight="1" x14ac:dyDescent="0.2">
      <c r="A35" s="1216"/>
      <c r="B35" s="1279"/>
      <c r="C35" s="1519" t="s">
        <v>173</v>
      </c>
      <c r="D35" s="1519"/>
      <c r="E35" s="1520">
        <v>0</v>
      </c>
      <c r="F35" s="1520"/>
      <c r="G35" s="1520">
        <v>0</v>
      </c>
      <c r="H35" s="1520"/>
      <c r="I35" s="1520">
        <v>0</v>
      </c>
      <c r="J35" s="1520"/>
      <c r="K35" s="1520">
        <v>0</v>
      </c>
      <c r="L35" s="1520"/>
      <c r="M35" s="1524">
        <v>0</v>
      </c>
      <c r="N35" s="1524"/>
      <c r="O35" s="1276"/>
      <c r="P35" s="1216"/>
    </row>
    <row r="36" spans="1:19" ht="11.25" customHeight="1" x14ac:dyDescent="0.2">
      <c r="A36" s="1216"/>
      <c r="B36" s="1279"/>
      <c r="C36" s="1521" t="s">
        <v>171</v>
      </c>
      <c r="D36" s="1521"/>
      <c r="E36" s="1522">
        <v>-6.2000000000000028</v>
      </c>
      <c r="F36" s="1522"/>
      <c r="G36" s="1522">
        <v>-5.0999999999999943</v>
      </c>
      <c r="H36" s="1522"/>
      <c r="I36" s="1522">
        <v>-6.0999999999999943</v>
      </c>
      <c r="J36" s="1522"/>
      <c r="K36" s="1522">
        <v>-6.3999999999999986</v>
      </c>
      <c r="L36" s="1522"/>
      <c r="M36" s="1523">
        <v>-5.5999999999999943</v>
      </c>
      <c r="N36" s="1523"/>
      <c r="O36" s="1276"/>
      <c r="P36" s="1216"/>
    </row>
    <row r="37" spans="1:19" ht="11.25" customHeight="1" x14ac:dyDescent="0.2">
      <c r="A37" s="1216"/>
      <c r="B37" s="1279"/>
      <c r="C37" s="1521" t="s">
        <v>156</v>
      </c>
      <c r="D37" s="1521"/>
      <c r="E37" s="1522">
        <v>-3</v>
      </c>
      <c r="F37" s="1522"/>
      <c r="G37" s="1522">
        <v>-1.5999999999999979</v>
      </c>
      <c r="H37" s="1522"/>
      <c r="I37" s="1522">
        <v>-3.8000000000000007</v>
      </c>
      <c r="J37" s="1522"/>
      <c r="K37" s="1522">
        <v>-4.3000000000000007</v>
      </c>
      <c r="L37" s="1522"/>
      <c r="M37" s="1523">
        <v>-3.3000000000000007</v>
      </c>
      <c r="N37" s="1523"/>
      <c r="O37" s="1276"/>
      <c r="P37" s="1216"/>
    </row>
    <row r="38" spans="1:19" ht="11.25" customHeight="1" x14ac:dyDescent="0.2">
      <c r="A38" s="1216"/>
      <c r="B38" s="1279"/>
      <c r="C38" s="1521" t="s">
        <v>172</v>
      </c>
      <c r="D38" s="1521"/>
      <c r="E38" s="1522">
        <v>-11.700000000000003</v>
      </c>
      <c r="F38" s="1522"/>
      <c r="G38" s="1522">
        <v>-9.6000000000000014</v>
      </c>
      <c r="H38" s="1522"/>
      <c r="I38" s="1522">
        <v>-12.799999999999997</v>
      </c>
      <c r="J38" s="1522"/>
      <c r="K38" s="1522">
        <v>-14</v>
      </c>
      <c r="L38" s="1522"/>
      <c r="M38" s="1523">
        <v>-12.099999999999994</v>
      </c>
      <c r="N38" s="1523"/>
      <c r="O38" s="1276"/>
      <c r="P38" s="1216"/>
    </row>
    <row r="39" spans="1:19" ht="11.25" customHeight="1" thickBot="1" x14ac:dyDescent="0.25">
      <c r="A39" s="1216"/>
      <c r="B39" s="1279"/>
      <c r="C39" s="1211"/>
      <c r="D39" s="1211"/>
      <c r="E39" s="1286"/>
      <c r="F39" s="1286"/>
      <c r="G39" s="1286"/>
      <c r="H39" s="1286"/>
      <c r="I39" s="1286"/>
      <c r="J39" s="1286"/>
      <c r="K39" s="1286"/>
      <c r="L39" s="1286"/>
      <c r="M39" s="1287"/>
      <c r="N39" s="1287"/>
      <c r="O39" s="1276"/>
      <c r="P39" s="1216"/>
    </row>
    <row r="40" spans="1:19" s="1228" customFormat="1" ht="13.5" customHeight="1" thickBot="1" x14ac:dyDescent="0.25">
      <c r="A40" s="1223"/>
      <c r="B40" s="1250"/>
      <c r="C40" s="1225" t="s">
        <v>522</v>
      </c>
      <c r="D40" s="1226"/>
      <c r="E40" s="1226"/>
      <c r="F40" s="1226"/>
      <c r="G40" s="1226"/>
      <c r="H40" s="1226"/>
      <c r="I40" s="1226"/>
      <c r="J40" s="1226"/>
      <c r="K40" s="1226"/>
      <c r="L40" s="1226"/>
      <c r="M40" s="1226"/>
      <c r="N40" s="1227"/>
      <c r="O40" s="1276"/>
      <c r="P40" s="1223"/>
    </row>
    <row r="41" spans="1:19" s="1228" customFormat="1" ht="3.75" customHeight="1" x14ac:dyDescent="0.2">
      <c r="A41" s="1223"/>
      <c r="B41" s="1250"/>
      <c r="C41" s="1526" t="s">
        <v>159</v>
      </c>
      <c r="D41" s="1526"/>
      <c r="E41" s="1250"/>
      <c r="F41" s="1250"/>
      <c r="G41" s="1250"/>
      <c r="H41" s="1250"/>
      <c r="I41" s="1250"/>
      <c r="J41" s="1250"/>
      <c r="K41" s="1250"/>
      <c r="L41" s="1250"/>
      <c r="M41" s="1250"/>
      <c r="N41" s="1250"/>
      <c r="O41" s="1276"/>
      <c r="P41" s="1223"/>
    </row>
    <row r="42" spans="1:19" s="1283" customFormat="1" ht="12.75" customHeight="1" x14ac:dyDescent="0.2">
      <c r="A42" s="1280"/>
      <c r="B42" s="1241"/>
      <c r="C42" s="1526"/>
      <c r="D42" s="1526"/>
      <c r="E42" s="1231" t="s">
        <v>482</v>
      </c>
      <c r="F42" s="1232" t="s">
        <v>34</v>
      </c>
      <c r="G42" s="1231" t="s">
        <v>34</v>
      </c>
      <c r="H42" s="1232" t="s">
        <v>34</v>
      </c>
      <c r="I42" s="1233"/>
      <c r="J42" s="1232" t="s">
        <v>483</v>
      </c>
      <c r="K42" s="1234" t="s">
        <v>34</v>
      </c>
      <c r="L42" s="1235" t="s">
        <v>34</v>
      </c>
      <c r="M42" s="1235" t="s">
        <v>34</v>
      </c>
      <c r="N42" s="1236"/>
      <c r="O42" s="1282"/>
      <c r="P42" s="1280"/>
    </row>
    <row r="43" spans="1:19" x14ac:dyDescent="0.2">
      <c r="A43" s="1216"/>
      <c r="B43" s="1212"/>
      <c r="C43" s="1237"/>
      <c r="D43" s="1237"/>
      <c r="E43" s="1500" t="str">
        <f>+E7</f>
        <v>4.º trimestre</v>
      </c>
      <c r="F43" s="1500"/>
      <c r="G43" s="1500" t="str">
        <f>+G7</f>
        <v>1.º trimestre</v>
      </c>
      <c r="H43" s="1500"/>
      <c r="I43" s="1500" t="str">
        <f>+I7</f>
        <v>2.º trimestre</v>
      </c>
      <c r="J43" s="1500"/>
      <c r="K43" s="1500" t="str">
        <f>+K7</f>
        <v>3.º trimestre</v>
      </c>
      <c r="L43" s="1500"/>
      <c r="M43" s="1500" t="str">
        <f>+M7</f>
        <v>4.º trimestre</v>
      </c>
      <c r="N43" s="1500"/>
      <c r="O43" s="1276"/>
      <c r="P43" s="1216"/>
    </row>
    <row r="44" spans="1:19" ht="11.25" customHeight="1" x14ac:dyDescent="0.2">
      <c r="A44" s="1216"/>
      <c r="B44" s="1212"/>
      <c r="C44" s="1237"/>
      <c r="D44" s="1237"/>
      <c r="E44" s="785" t="s">
        <v>160</v>
      </c>
      <c r="F44" s="785" t="s">
        <v>106</v>
      </c>
      <c r="G44" s="785" t="s">
        <v>160</v>
      </c>
      <c r="H44" s="785" t="s">
        <v>106</v>
      </c>
      <c r="I44" s="786" t="s">
        <v>160</v>
      </c>
      <c r="J44" s="786" t="s">
        <v>106</v>
      </c>
      <c r="K44" s="786" t="s">
        <v>160</v>
      </c>
      <c r="L44" s="786" t="s">
        <v>106</v>
      </c>
      <c r="M44" s="786" t="s">
        <v>160</v>
      </c>
      <c r="N44" s="786" t="s">
        <v>106</v>
      </c>
      <c r="O44" s="1276"/>
      <c r="P44" s="1216"/>
    </row>
    <row r="45" spans="1:19" s="1240" customFormat="1" ht="15" customHeight="1" x14ac:dyDescent="0.2">
      <c r="A45" s="1238"/>
      <c r="B45" s="1288"/>
      <c r="C45" s="1493" t="s">
        <v>13</v>
      </c>
      <c r="D45" s="1493"/>
      <c r="E45" s="1289">
        <v>4561.5</v>
      </c>
      <c r="F45" s="1289">
        <f>+E45/E45*100</f>
        <v>100</v>
      </c>
      <c r="G45" s="1289">
        <v>4513.3</v>
      </c>
      <c r="H45" s="1289">
        <f>+G45/G45*100</f>
        <v>100</v>
      </c>
      <c r="I45" s="1289">
        <v>4602.5</v>
      </c>
      <c r="J45" s="1289">
        <f>+I45/I45*100</f>
        <v>100</v>
      </c>
      <c r="K45" s="1289">
        <v>4661.5</v>
      </c>
      <c r="L45" s="1289">
        <f>+K45/K45*100</f>
        <v>100</v>
      </c>
      <c r="M45" s="1289">
        <v>4643.6000000000004</v>
      </c>
      <c r="N45" s="1289">
        <f>+M45/M45*100</f>
        <v>100</v>
      </c>
      <c r="O45" s="1278"/>
      <c r="P45" s="1238"/>
      <c r="S45" s="1398"/>
    </row>
    <row r="46" spans="1:19" s="1283" customFormat="1" ht="11.25" customHeight="1" x14ac:dyDescent="0.2">
      <c r="A46" s="1280"/>
      <c r="B46" s="1241"/>
      <c r="C46" s="776"/>
      <c r="D46" s="1290" t="s">
        <v>156</v>
      </c>
      <c r="E46" s="1291">
        <v>251.2</v>
      </c>
      <c r="F46" s="1291">
        <f>+E46/E$45*100</f>
        <v>5.5069604296832182</v>
      </c>
      <c r="G46" s="1291">
        <v>252.4</v>
      </c>
      <c r="H46" s="1291">
        <f>+G46/G$45*100</f>
        <v>5.592360357166597</v>
      </c>
      <c r="I46" s="1291">
        <v>259.39999999999998</v>
      </c>
      <c r="J46" s="1291">
        <f>+I46/I$45*100</f>
        <v>5.6360673546985334</v>
      </c>
      <c r="K46" s="1291">
        <v>272.89999999999998</v>
      </c>
      <c r="L46" s="1291">
        <f>+K46/K$45*100</f>
        <v>5.8543387321677569</v>
      </c>
      <c r="M46" s="1291">
        <v>265</v>
      </c>
      <c r="N46" s="1291">
        <f>+M46/M$45*100</f>
        <v>5.7067792230166248</v>
      </c>
      <c r="O46" s="1282"/>
      <c r="P46" s="1280"/>
      <c r="S46" s="1398"/>
    </row>
    <row r="47" spans="1:19" s="1283" customFormat="1" ht="11.25" customHeight="1" x14ac:dyDescent="0.2">
      <c r="A47" s="1280"/>
      <c r="B47" s="1241"/>
      <c r="C47" s="776"/>
      <c r="D47" s="772" t="s">
        <v>523</v>
      </c>
      <c r="E47" s="1291">
        <v>924.9</v>
      </c>
      <c r="F47" s="1291">
        <f>+E47/E45*100</f>
        <v>20.276224926011182</v>
      </c>
      <c r="G47" s="1291">
        <v>893.3</v>
      </c>
      <c r="H47" s="1291">
        <f>+G47/G45*100</f>
        <v>19.792612943965608</v>
      </c>
      <c r="I47" s="1291">
        <v>941.9</v>
      </c>
      <c r="J47" s="1291">
        <f>+I47/I45*100</f>
        <v>20.464964693101575</v>
      </c>
      <c r="K47" s="1291">
        <v>969.2</v>
      </c>
      <c r="L47" s="1291">
        <f>+K47/K45*100</f>
        <v>20.791590689692161</v>
      </c>
      <c r="M47" s="1291">
        <v>964.9</v>
      </c>
      <c r="N47" s="1291">
        <f>+M47/M45*100</f>
        <v>20.779136876561285</v>
      </c>
      <c r="O47" s="1282"/>
      <c r="P47" s="1280"/>
      <c r="S47" s="1398"/>
    </row>
    <row r="48" spans="1:19" s="1283" customFormat="1" ht="12.75" customHeight="1" x14ac:dyDescent="0.2">
      <c r="A48" s="1280"/>
      <c r="B48" s="1292"/>
      <c r="C48" s="772" t="s">
        <v>187</v>
      </c>
      <c r="D48" s="778"/>
      <c r="E48" s="1291">
        <v>1576.3</v>
      </c>
      <c r="F48" s="1291">
        <f>E48/E$45*100</f>
        <v>34.556615148525708</v>
      </c>
      <c r="G48" s="1291">
        <v>1562.8</v>
      </c>
      <c r="H48" s="1291">
        <f>G48/G$45*100</f>
        <v>34.62654820198081</v>
      </c>
      <c r="I48" s="1291">
        <v>1596.5</v>
      </c>
      <c r="J48" s="1291">
        <f>I48/I$45*100</f>
        <v>34.687669744703967</v>
      </c>
      <c r="K48" s="1291">
        <v>1605.8</v>
      </c>
      <c r="L48" s="1291">
        <f>K48/K$45*100</f>
        <v>34.448139011047942</v>
      </c>
      <c r="M48" s="1291">
        <v>1611.5</v>
      </c>
      <c r="N48" s="1291">
        <f>M48/M$45*100</f>
        <v>34.703678180721852</v>
      </c>
      <c r="O48" s="1282"/>
      <c r="P48" s="1280"/>
      <c r="S48" s="1398"/>
    </row>
    <row r="49" spans="1:19" s="1283" customFormat="1" ht="10.5" customHeight="1" x14ac:dyDescent="0.2">
      <c r="A49" s="1280"/>
      <c r="B49" s="1241"/>
      <c r="C49" s="775"/>
      <c r="D49" s="1211" t="s">
        <v>156</v>
      </c>
      <c r="E49" s="1293">
        <v>99.2</v>
      </c>
      <c r="F49" s="1293">
        <f>E49/E48*100</f>
        <v>6.2932182960096439</v>
      </c>
      <c r="G49" s="1293">
        <v>102.3</v>
      </c>
      <c r="H49" s="1293">
        <f>G49/G48*100</f>
        <v>6.5459431789096492</v>
      </c>
      <c r="I49" s="1293">
        <v>101.7</v>
      </c>
      <c r="J49" s="1293">
        <f>I49/I48*100</f>
        <v>6.3701847792045099</v>
      </c>
      <c r="K49" s="1293">
        <v>102.4</v>
      </c>
      <c r="L49" s="1293">
        <f>K49/K48*100</f>
        <v>6.3768837962386362</v>
      </c>
      <c r="M49" s="1293">
        <v>101.2</v>
      </c>
      <c r="N49" s="1293">
        <f>M49/M48*100</f>
        <v>6.2798634812286691</v>
      </c>
      <c r="O49" s="1282"/>
      <c r="P49" s="1280"/>
      <c r="S49" s="1398"/>
    </row>
    <row r="50" spans="1:19" s="1283" customFormat="1" ht="10.5" customHeight="1" x14ac:dyDescent="0.2">
      <c r="A50" s="1280"/>
      <c r="B50" s="1241"/>
      <c r="C50" s="775"/>
      <c r="D50" s="1211" t="s">
        <v>523</v>
      </c>
      <c r="E50" s="1293">
        <v>288.60000000000002</v>
      </c>
      <c r="F50" s="1293">
        <f>+E50/E48*100</f>
        <v>18.30869758294741</v>
      </c>
      <c r="G50" s="1293">
        <v>278.3</v>
      </c>
      <c r="H50" s="1293">
        <f>+G50/G48*100</f>
        <v>17.807780906066036</v>
      </c>
      <c r="I50" s="1293">
        <v>298.8</v>
      </c>
      <c r="J50" s="1293">
        <f>+I50/I48*100</f>
        <v>18.715941121202633</v>
      </c>
      <c r="K50" s="1293">
        <v>314.89999999999998</v>
      </c>
      <c r="L50" s="1293">
        <f>+K50/K48*100</f>
        <v>19.610163158550254</v>
      </c>
      <c r="M50" s="1293">
        <v>314.7</v>
      </c>
      <c r="N50" s="1293">
        <f>+M50/M48*100</f>
        <v>19.528389699038161</v>
      </c>
      <c r="O50" s="1282"/>
      <c r="P50" s="1280"/>
      <c r="S50" s="1398"/>
    </row>
    <row r="51" spans="1:19" s="1283" customFormat="1" ht="12.75" customHeight="1" x14ac:dyDescent="0.2">
      <c r="A51" s="1280"/>
      <c r="B51" s="1241"/>
      <c r="C51" s="772" t="s">
        <v>188</v>
      </c>
      <c r="D51" s="778"/>
      <c r="E51" s="1291">
        <v>1051.8</v>
      </c>
      <c r="F51" s="1291">
        <f>E51/E$45*100</f>
        <v>23.058204537980924</v>
      </c>
      <c r="G51" s="1291">
        <v>1029.8</v>
      </c>
      <c r="H51" s="1291">
        <f>G51/G$45*100</f>
        <v>22.81700751113376</v>
      </c>
      <c r="I51" s="1291">
        <v>1045.4000000000001</v>
      </c>
      <c r="J51" s="1291">
        <f>I51/I$45*100</f>
        <v>22.713742531233027</v>
      </c>
      <c r="K51" s="1291">
        <v>1068.3</v>
      </c>
      <c r="L51" s="1291">
        <f>K51/K$45*100</f>
        <v>22.91751582108763</v>
      </c>
      <c r="M51" s="1291">
        <v>1060.4000000000001</v>
      </c>
      <c r="N51" s="1291">
        <f>M51/M$45*100</f>
        <v>22.835730898440865</v>
      </c>
      <c r="O51" s="1282"/>
      <c r="P51" s="1280"/>
      <c r="S51" s="1398"/>
    </row>
    <row r="52" spans="1:19" s="1283" customFormat="1" ht="10.5" customHeight="1" x14ac:dyDescent="0.2">
      <c r="A52" s="1280"/>
      <c r="B52" s="1241"/>
      <c r="C52" s="775"/>
      <c r="D52" s="1211" t="s">
        <v>156</v>
      </c>
      <c r="E52" s="1293">
        <v>52.3</v>
      </c>
      <c r="F52" s="1293">
        <f>E52/E51*100</f>
        <v>4.9724282182924506</v>
      </c>
      <c r="G52" s="1293">
        <v>55.1</v>
      </c>
      <c r="H52" s="1293">
        <f>G52/G51*100</f>
        <v>5.3505535055350562</v>
      </c>
      <c r="I52" s="1293">
        <v>51.7</v>
      </c>
      <c r="J52" s="1293">
        <f>I52/I51*100</f>
        <v>4.9454754161086658</v>
      </c>
      <c r="K52" s="1293">
        <v>57.2</v>
      </c>
      <c r="L52" s="1293">
        <f>K52/K51*100</f>
        <v>5.3543012262473093</v>
      </c>
      <c r="M52" s="1293">
        <v>55.5</v>
      </c>
      <c r="N52" s="1293">
        <f>M52/M51*100</f>
        <v>5.2338740098076197</v>
      </c>
      <c r="O52" s="1282"/>
      <c r="P52" s="1280"/>
      <c r="S52" s="1398"/>
    </row>
    <row r="53" spans="1:19" s="1283" customFormat="1" ht="10.5" customHeight="1" x14ac:dyDescent="0.2">
      <c r="A53" s="1280"/>
      <c r="B53" s="1241"/>
      <c r="C53" s="775"/>
      <c r="D53" s="1211" t="s">
        <v>523</v>
      </c>
      <c r="E53" s="1293">
        <v>261.5</v>
      </c>
      <c r="F53" s="1293">
        <f>+E53/E51*100</f>
        <v>24.862141091462256</v>
      </c>
      <c r="G53" s="1293">
        <v>238.1</v>
      </c>
      <c r="H53" s="1293">
        <f>+G53/G51*100</f>
        <v>23.120994367838417</v>
      </c>
      <c r="I53" s="1293">
        <v>256.8</v>
      </c>
      <c r="J53" s="1293">
        <f>+I53/I51*100</f>
        <v>24.564759900516549</v>
      </c>
      <c r="K53" s="1293">
        <v>261.5</v>
      </c>
      <c r="L53" s="1293">
        <f>+K53/K51*100</f>
        <v>24.478142843770478</v>
      </c>
      <c r="M53" s="1293">
        <v>261.8</v>
      </c>
      <c r="N53" s="1293">
        <f>+M53/M51*100</f>
        <v>24.688796680497923</v>
      </c>
      <c r="O53" s="1282"/>
      <c r="P53" s="1280"/>
      <c r="S53" s="1398"/>
    </row>
    <row r="54" spans="1:19" s="1283" customFormat="1" ht="12.75" customHeight="1" x14ac:dyDescent="0.2">
      <c r="A54" s="1280"/>
      <c r="B54" s="1241"/>
      <c r="C54" s="772" t="s">
        <v>59</v>
      </c>
      <c r="D54" s="778"/>
      <c r="E54" s="1291">
        <v>1224.4000000000001</v>
      </c>
      <c r="F54" s="1291">
        <f>E54/E$45*100</f>
        <v>26.842047572070594</v>
      </c>
      <c r="G54" s="1291">
        <v>1211.5999999999999</v>
      </c>
      <c r="H54" s="1291">
        <f>G54/G$45*100</f>
        <v>26.845102253340126</v>
      </c>
      <c r="I54" s="1291">
        <v>1234.4000000000001</v>
      </c>
      <c r="J54" s="1291">
        <f>I54/I$45*100</f>
        <v>26.820206409560022</v>
      </c>
      <c r="K54" s="1291">
        <v>1242.0999999999999</v>
      </c>
      <c r="L54" s="1291">
        <f>K54/K$45*100</f>
        <v>26.645929421859915</v>
      </c>
      <c r="M54" s="1291">
        <v>1245.2</v>
      </c>
      <c r="N54" s="1291">
        <f>M54/M$45*100</f>
        <v>26.815401843397364</v>
      </c>
      <c r="O54" s="1282"/>
      <c r="P54" s="1280"/>
      <c r="S54" s="1398"/>
    </row>
    <row r="55" spans="1:19" s="1283" customFormat="1" ht="10.5" customHeight="1" x14ac:dyDescent="0.2">
      <c r="A55" s="1280"/>
      <c r="B55" s="1241"/>
      <c r="C55" s="775"/>
      <c r="D55" s="1211" t="s">
        <v>156</v>
      </c>
      <c r="E55" s="1293">
        <v>65.2</v>
      </c>
      <c r="F55" s="1293">
        <f>E55/E54*100</f>
        <v>5.3250571708591963</v>
      </c>
      <c r="G55" s="1293">
        <v>59.7</v>
      </c>
      <c r="H55" s="1293">
        <f>G55/G54*100</f>
        <v>4.9273687685704859</v>
      </c>
      <c r="I55" s="1293">
        <v>67.599999999999994</v>
      </c>
      <c r="J55" s="1293">
        <f>I55/I54*100</f>
        <v>5.4763447828904726</v>
      </c>
      <c r="K55" s="1293">
        <v>66.599999999999994</v>
      </c>
      <c r="L55" s="1293">
        <f>K55/K54*100</f>
        <v>5.3618871266403669</v>
      </c>
      <c r="M55" s="1293">
        <v>70.900000000000006</v>
      </c>
      <c r="N55" s="1293">
        <f>M55/M54*100</f>
        <v>5.693864439447478</v>
      </c>
      <c r="O55" s="1282"/>
      <c r="P55" s="1280"/>
      <c r="S55" s="1398"/>
    </row>
    <row r="56" spans="1:19" s="1283" customFormat="1" ht="10.5" customHeight="1" x14ac:dyDescent="0.2">
      <c r="A56" s="1280"/>
      <c r="B56" s="1241"/>
      <c r="C56" s="775"/>
      <c r="D56" s="1211" t="s">
        <v>523</v>
      </c>
      <c r="E56" s="1293">
        <v>232.4</v>
      </c>
      <c r="F56" s="1293">
        <f>+E56/E54*100</f>
        <v>18.980725253185231</v>
      </c>
      <c r="G56" s="1293">
        <v>231.5</v>
      </c>
      <c r="H56" s="1293">
        <f>+G56/G54*100</f>
        <v>19.106965995378015</v>
      </c>
      <c r="I56" s="1293">
        <v>235</v>
      </c>
      <c r="J56" s="1293">
        <f>+I56/I54*100</f>
        <v>19.037589112119246</v>
      </c>
      <c r="K56" s="1293">
        <v>237.4</v>
      </c>
      <c r="L56" s="1293">
        <f>+K56/K54*100</f>
        <v>19.112792850817168</v>
      </c>
      <c r="M56" s="1293">
        <v>238.7</v>
      </c>
      <c r="N56" s="1293">
        <f>+M56/M54*100</f>
        <v>19.169611307420492</v>
      </c>
      <c r="O56" s="1282"/>
      <c r="P56" s="1280"/>
      <c r="S56" s="1398"/>
    </row>
    <row r="57" spans="1:19" s="1283" customFormat="1" ht="12.75" customHeight="1" x14ac:dyDescent="0.2">
      <c r="A57" s="1280"/>
      <c r="B57" s="1241"/>
      <c r="C57" s="772" t="s">
        <v>190</v>
      </c>
      <c r="D57" s="778"/>
      <c r="E57" s="1291">
        <v>301</v>
      </c>
      <c r="F57" s="1291">
        <f>E57/E$45*100</f>
        <v>6.5987065658226456</v>
      </c>
      <c r="G57" s="1291">
        <v>298.2</v>
      </c>
      <c r="H57" s="1291">
        <f>G57/G$45*100</f>
        <v>6.6071389005827221</v>
      </c>
      <c r="I57" s="1291">
        <v>296.10000000000002</v>
      </c>
      <c r="J57" s="1291">
        <f>I57/I$45*100</f>
        <v>6.4334600760456269</v>
      </c>
      <c r="K57" s="1291">
        <v>308.10000000000002</v>
      </c>
      <c r="L57" s="1291">
        <f>K57/K$45*100</f>
        <v>6.6094604740963208</v>
      </c>
      <c r="M57" s="1291">
        <v>304.10000000000002</v>
      </c>
      <c r="N57" s="1291">
        <f>M57/M$45*100</f>
        <v>6.5487983461107762</v>
      </c>
      <c r="O57" s="1282"/>
      <c r="P57" s="1280"/>
      <c r="S57" s="1398"/>
    </row>
    <row r="58" spans="1:19" s="1283" customFormat="1" ht="10.5" customHeight="1" x14ac:dyDescent="0.2">
      <c r="A58" s="1280"/>
      <c r="B58" s="1241"/>
      <c r="C58" s="775"/>
      <c r="D58" s="1211" t="s">
        <v>156</v>
      </c>
      <c r="E58" s="1293">
        <v>12.2</v>
      </c>
      <c r="F58" s="1293">
        <f>E58/E57*100</f>
        <v>4.0531561461794023</v>
      </c>
      <c r="G58" s="1293">
        <v>13.8</v>
      </c>
      <c r="H58" s="1293">
        <f>G58/G57*100</f>
        <v>4.6277665995975861</v>
      </c>
      <c r="I58" s="1293">
        <v>13.2</v>
      </c>
      <c r="J58" s="1293">
        <f>I58/I57*100</f>
        <v>4.4579533941236065</v>
      </c>
      <c r="K58" s="1293">
        <v>16.3</v>
      </c>
      <c r="L58" s="1293">
        <f>K58/K57*100</f>
        <v>5.2904901006166831</v>
      </c>
      <c r="M58" s="1293">
        <v>15.5</v>
      </c>
      <c r="N58" s="1293">
        <f>M58/M57*100</f>
        <v>5.0970075633015446</v>
      </c>
      <c r="O58" s="1282"/>
      <c r="P58" s="1280"/>
      <c r="S58" s="1398"/>
    </row>
    <row r="59" spans="1:19" s="1283" customFormat="1" ht="10.5" customHeight="1" x14ac:dyDescent="0.2">
      <c r="A59" s="1280"/>
      <c r="B59" s="1241"/>
      <c r="C59" s="775"/>
      <c r="D59" s="1211" t="s">
        <v>523</v>
      </c>
      <c r="E59" s="1293">
        <v>65.3</v>
      </c>
      <c r="F59" s="1293">
        <f>+E59/E57*100</f>
        <v>21.694352159468437</v>
      </c>
      <c r="G59" s="1293">
        <v>64.8</v>
      </c>
      <c r="H59" s="1293">
        <f>+G59/G57*100</f>
        <v>21.730382293762577</v>
      </c>
      <c r="I59" s="1293">
        <v>66.3</v>
      </c>
      <c r="J59" s="1293">
        <f>+I59/I57*100</f>
        <v>22.391084093211749</v>
      </c>
      <c r="K59" s="1293">
        <v>68</v>
      </c>
      <c r="L59" s="1293">
        <f>+K59/K57*100</f>
        <v>22.070756247971438</v>
      </c>
      <c r="M59" s="1293">
        <v>64.900000000000006</v>
      </c>
      <c r="N59" s="1293">
        <f>+M59/M57*100</f>
        <v>21.341663926340022</v>
      </c>
      <c r="O59" s="1282"/>
      <c r="P59" s="1280"/>
      <c r="S59" s="1398"/>
    </row>
    <row r="60" spans="1:19" s="1283" customFormat="1" ht="12.75" customHeight="1" x14ac:dyDescent="0.2">
      <c r="A60" s="1280"/>
      <c r="B60" s="1241"/>
      <c r="C60" s="772" t="s">
        <v>191</v>
      </c>
      <c r="D60" s="778"/>
      <c r="E60" s="1291">
        <v>190.5</v>
      </c>
      <c r="F60" s="1291">
        <f>E60/E$45*100</f>
        <v>4.1762578099309433</v>
      </c>
      <c r="G60" s="1291">
        <v>192.1</v>
      </c>
      <c r="H60" s="1291">
        <f>G60/G$45*100</f>
        <v>4.2563091307912169</v>
      </c>
      <c r="I60" s="1291">
        <v>207.5</v>
      </c>
      <c r="J60" s="1291">
        <f>I60/I$45*100</f>
        <v>4.5084193373166759</v>
      </c>
      <c r="K60" s="1291">
        <v>213.8</v>
      </c>
      <c r="L60" s="1291">
        <f>K60/K$45*100</f>
        <v>4.5865064893274701</v>
      </c>
      <c r="M60" s="1291">
        <v>200.3</v>
      </c>
      <c r="N60" s="1291">
        <f>M60/M$45*100</f>
        <v>4.3134636919631317</v>
      </c>
      <c r="O60" s="1282"/>
      <c r="P60" s="1280"/>
      <c r="S60" s="1398"/>
    </row>
    <row r="61" spans="1:19" s="1283" customFormat="1" ht="10.5" customHeight="1" x14ac:dyDescent="0.2">
      <c r="A61" s="1280"/>
      <c r="B61" s="1241"/>
      <c r="C61" s="775"/>
      <c r="D61" s="1211" t="s">
        <v>156</v>
      </c>
      <c r="E61" s="1293">
        <v>9.6999999999999993</v>
      </c>
      <c r="F61" s="1293">
        <f>E61/E60*100</f>
        <v>5.091863517060367</v>
      </c>
      <c r="G61" s="1293">
        <v>9.6</v>
      </c>
      <c r="H61" s="1293">
        <f>G61/G60*100</f>
        <v>4.9973971889640811</v>
      </c>
      <c r="I61" s="1293">
        <v>12.3</v>
      </c>
      <c r="J61" s="1293">
        <f>I61/I60*100</f>
        <v>5.9277108433734949</v>
      </c>
      <c r="K61" s="1293">
        <v>15.4</v>
      </c>
      <c r="L61" s="1293">
        <f>K61/K60*100</f>
        <v>7.2029934518241339</v>
      </c>
      <c r="M61" s="1293">
        <v>9.3000000000000007</v>
      </c>
      <c r="N61" s="1293">
        <f>M61/M60*100</f>
        <v>4.6430354468297557</v>
      </c>
      <c r="O61" s="1282"/>
      <c r="P61" s="1280"/>
      <c r="S61" s="1398"/>
    </row>
    <row r="62" spans="1:19" s="1283" customFormat="1" ht="10.5" customHeight="1" x14ac:dyDescent="0.2">
      <c r="A62" s="1280"/>
      <c r="B62" s="1241"/>
      <c r="C62" s="775"/>
      <c r="D62" s="1211" t="s">
        <v>523</v>
      </c>
      <c r="E62" s="1293">
        <v>39.700000000000003</v>
      </c>
      <c r="F62" s="1293">
        <f>+E62/E60*100</f>
        <v>20.83989501312336</v>
      </c>
      <c r="G62" s="1293">
        <v>40.5</v>
      </c>
      <c r="H62" s="1293">
        <f>+G62/G60*100</f>
        <v>21.082769390942218</v>
      </c>
      <c r="I62" s="1293">
        <v>43.8</v>
      </c>
      <c r="J62" s="1293">
        <f>+I62/I60*100</f>
        <v>21.108433734939759</v>
      </c>
      <c r="K62" s="1293">
        <v>45.1</v>
      </c>
      <c r="L62" s="1293">
        <f>+K62/K60*100</f>
        <v>21.094480823199252</v>
      </c>
      <c r="M62" s="1293">
        <v>42.2</v>
      </c>
      <c r="N62" s="1293">
        <f>+M62/M60*100</f>
        <v>21.06839740389416</v>
      </c>
      <c r="O62" s="1282"/>
      <c r="P62" s="1280"/>
      <c r="S62" s="1398"/>
    </row>
    <row r="63" spans="1:19" s="1283" customFormat="1" ht="12.75" customHeight="1" x14ac:dyDescent="0.2">
      <c r="A63" s="1280"/>
      <c r="B63" s="1241"/>
      <c r="C63" s="772" t="s">
        <v>130</v>
      </c>
      <c r="D63" s="778"/>
      <c r="E63" s="1291">
        <v>106</v>
      </c>
      <c r="F63" s="1291">
        <f>E63/E$45*100</f>
        <v>2.3237969966019949</v>
      </c>
      <c r="G63" s="1291">
        <v>105.6</v>
      </c>
      <c r="H63" s="1291">
        <f>G63/G$45*100</f>
        <v>2.3397514014135994</v>
      </c>
      <c r="I63" s="1291">
        <v>107.6</v>
      </c>
      <c r="J63" s="1291">
        <f>I63/I$45*100</f>
        <v>2.337859858772406</v>
      </c>
      <c r="K63" s="1291">
        <v>108.2</v>
      </c>
      <c r="L63" s="1291">
        <f>K63/K$45*100</f>
        <v>2.3211412635417785</v>
      </c>
      <c r="M63" s="1291">
        <v>107.9</v>
      </c>
      <c r="N63" s="1291">
        <f>M63/M$45*100</f>
        <v>2.3236282194848825</v>
      </c>
      <c r="O63" s="1282"/>
      <c r="P63" s="1280"/>
      <c r="S63" s="1398"/>
    </row>
    <row r="64" spans="1:19" s="1283" customFormat="1" ht="10.5" customHeight="1" x14ac:dyDescent="0.2">
      <c r="A64" s="1280"/>
      <c r="B64" s="1241"/>
      <c r="C64" s="775"/>
      <c r="D64" s="1211" t="s">
        <v>156</v>
      </c>
      <c r="E64" s="1293">
        <v>6.5</v>
      </c>
      <c r="F64" s="1293">
        <f>E64/E63*100</f>
        <v>6.132075471698113</v>
      </c>
      <c r="G64" s="1293">
        <v>6.3</v>
      </c>
      <c r="H64" s="1293">
        <f>G64/G63*100</f>
        <v>5.9659090909090908</v>
      </c>
      <c r="I64" s="1293">
        <v>7.3</v>
      </c>
      <c r="J64" s="1293">
        <f>I64/I63*100</f>
        <v>6.7843866171003713</v>
      </c>
      <c r="K64" s="1293">
        <v>8.5</v>
      </c>
      <c r="L64" s="1293">
        <f>K64/K63*100</f>
        <v>7.8558225508317925</v>
      </c>
      <c r="M64" s="1293">
        <v>8</v>
      </c>
      <c r="N64" s="1293">
        <f>M64/M63*100</f>
        <v>7.4142724745134378</v>
      </c>
      <c r="O64" s="1282"/>
      <c r="P64" s="1280"/>
      <c r="S64" s="1398"/>
    </row>
    <row r="65" spans="1:19" s="1283" customFormat="1" ht="10.5" customHeight="1" x14ac:dyDescent="0.2">
      <c r="A65" s="1280"/>
      <c r="B65" s="1241"/>
      <c r="C65" s="775"/>
      <c r="D65" s="1211" t="s">
        <v>523</v>
      </c>
      <c r="E65" s="1293">
        <v>15.9</v>
      </c>
      <c r="F65" s="1293">
        <f>+E65/E63*100</f>
        <v>15</v>
      </c>
      <c r="G65" s="1293">
        <v>16.600000000000001</v>
      </c>
      <c r="H65" s="1293">
        <f>+G65/G63*100</f>
        <v>15.719696969696972</v>
      </c>
      <c r="I65" s="1293">
        <v>17.100000000000001</v>
      </c>
      <c r="J65" s="1293">
        <f>+I65/I63*100</f>
        <v>15.892193308550187</v>
      </c>
      <c r="K65" s="1293">
        <v>17.7</v>
      </c>
      <c r="L65" s="1293">
        <f>+K65/K63*100</f>
        <v>16.358595194085026</v>
      </c>
      <c r="M65" s="1293">
        <v>18.7</v>
      </c>
      <c r="N65" s="1293">
        <f>+M65/M63*100</f>
        <v>17.330861909175159</v>
      </c>
      <c r="O65" s="1282"/>
      <c r="P65" s="1280"/>
      <c r="S65" s="1398"/>
    </row>
    <row r="66" spans="1:19" s="1283" customFormat="1" ht="12.75" customHeight="1" x14ac:dyDescent="0.2">
      <c r="A66" s="1280"/>
      <c r="B66" s="1241"/>
      <c r="C66" s="772" t="s">
        <v>131</v>
      </c>
      <c r="D66" s="778"/>
      <c r="E66" s="1291">
        <v>111.5</v>
      </c>
      <c r="F66" s="1291">
        <f>E66/E$45*100</f>
        <v>2.4443713690671927</v>
      </c>
      <c r="G66" s="1291">
        <v>113.1</v>
      </c>
      <c r="H66" s="1291">
        <f>G66/G$45*100</f>
        <v>2.5059269270821791</v>
      </c>
      <c r="I66" s="1291">
        <v>115</v>
      </c>
      <c r="J66" s="1291">
        <f>I66/I$45*100</f>
        <v>2.498642042368278</v>
      </c>
      <c r="K66" s="1291">
        <v>115.3</v>
      </c>
      <c r="L66" s="1291">
        <f>K66/K$45*100</f>
        <v>2.4734527512603242</v>
      </c>
      <c r="M66" s="1291">
        <v>114.2</v>
      </c>
      <c r="N66" s="1291">
        <f>M66/M$45*100</f>
        <v>2.4592988198811265</v>
      </c>
      <c r="O66" s="1282"/>
      <c r="P66" s="1280"/>
      <c r="S66" s="1398"/>
    </row>
    <row r="67" spans="1:19" s="1283" customFormat="1" ht="10.5" customHeight="1" x14ac:dyDescent="0.2">
      <c r="A67" s="1280"/>
      <c r="B67" s="1241"/>
      <c r="C67" s="775"/>
      <c r="D67" s="1211" t="s">
        <v>156</v>
      </c>
      <c r="E67" s="1293">
        <v>6.1</v>
      </c>
      <c r="F67" s="1293">
        <f>E67/E66*100</f>
        <v>5.4708520179372195</v>
      </c>
      <c r="G67" s="1293">
        <v>5.6</v>
      </c>
      <c r="H67" s="1293">
        <f>G67/G66*100</f>
        <v>4.9513704686118478</v>
      </c>
      <c r="I67" s="1293">
        <v>5.5</v>
      </c>
      <c r="J67" s="1293">
        <f>I67/I66*100</f>
        <v>4.7826086956521738</v>
      </c>
      <c r="K67" s="1293">
        <v>6.4</v>
      </c>
      <c r="L67" s="1293">
        <f>K67/K66*100</f>
        <v>5.5507372072853434</v>
      </c>
      <c r="M67" s="1293">
        <v>4.7</v>
      </c>
      <c r="N67" s="1293">
        <f>M67/M66*100</f>
        <v>4.1155866900175138</v>
      </c>
      <c r="O67" s="1282"/>
      <c r="P67" s="1280"/>
      <c r="S67" s="1398"/>
    </row>
    <row r="68" spans="1:19" s="1283" customFormat="1" ht="10.5" customHeight="1" x14ac:dyDescent="0.2">
      <c r="A68" s="1280"/>
      <c r="B68" s="1241"/>
      <c r="C68" s="775"/>
      <c r="D68" s="1211" t="s">
        <v>523</v>
      </c>
      <c r="E68" s="1293">
        <v>21.5</v>
      </c>
      <c r="F68" s="1293">
        <f>+E68/E66*100</f>
        <v>19.282511210762333</v>
      </c>
      <c r="G68" s="1293">
        <v>23.6</v>
      </c>
      <c r="H68" s="1293">
        <f>+G68/G66*100</f>
        <v>20.866489832007076</v>
      </c>
      <c r="I68" s="1293">
        <v>24.1</v>
      </c>
      <c r="J68" s="1293">
        <f>+I68/I66*100</f>
        <v>20.956521739130434</v>
      </c>
      <c r="K68" s="1293">
        <v>24.5</v>
      </c>
      <c r="L68" s="1293">
        <f>+K68/K66*100</f>
        <v>21.248915871639202</v>
      </c>
      <c r="M68" s="1293">
        <v>23.8</v>
      </c>
      <c r="N68" s="1293">
        <f>+M68/M66*100</f>
        <v>20.840630472854642</v>
      </c>
      <c r="O68" s="1282"/>
      <c r="P68" s="1280"/>
      <c r="S68" s="1398"/>
    </row>
    <row r="69" spans="1:19" s="853" customFormat="1" ht="12" customHeight="1" x14ac:dyDescent="0.2">
      <c r="A69" s="884"/>
      <c r="B69" s="884"/>
      <c r="C69" s="885" t="s">
        <v>422</v>
      </c>
      <c r="D69" s="886"/>
      <c r="E69" s="887"/>
      <c r="F69" s="1261"/>
      <c r="G69" s="887"/>
      <c r="H69" s="1261"/>
      <c r="I69" s="887"/>
      <c r="J69" s="1261"/>
      <c r="K69" s="887"/>
      <c r="L69" s="1261"/>
      <c r="M69" s="887"/>
      <c r="N69" s="1261"/>
      <c r="O69" s="1282"/>
      <c r="P69" s="879"/>
    </row>
    <row r="70" spans="1:19" ht="13.5" customHeight="1" x14ac:dyDescent="0.2">
      <c r="A70" s="1216"/>
      <c r="B70" s="1212"/>
      <c r="C70" s="1263" t="s">
        <v>404</v>
      </c>
      <c r="D70" s="1221"/>
      <c r="E70" s="1264" t="s">
        <v>88</v>
      </c>
      <c r="F70" s="977"/>
      <c r="G70" s="1265"/>
      <c r="H70" s="1265"/>
      <c r="I70" s="1286"/>
      <c r="J70" s="1294"/>
      <c r="K70" s="1295"/>
      <c r="L70" s="1286"/>
      <c r="M70" s="1296"/>
      <c r="N70" s="1296"/>
      <c r="O70" s="1276"/>
      <c r="P70" s="1216"/>
    </row>
    <row r="71" spans="1:19" s="1258" customFormat="1" ht="13.5" customHeight="1" x14ac:dyDescent="0.2">
      <c r="A71" s="1255"/>
      <c r="B71" s="1297"/>
      <c r="C71" s="1297"/>
      <c r="D71" s="1297"/>
      <c r="E71" s="1212"/>
      <c r="F71" s="1212"/>
      <c r="G71" s="1212"/>
      <c r="H71" s="1212"/>
      <c r="I71" s="1212"/>
      <c r="J71" s="1212"/>
      <c r="K71" s="1525">
        <v>42826</v>
      </c>
      <c r="L71" s="1525"/>
      <c r="M71" s="1525"/>
      <c r="N71" s="1525"/>
      <c r="O71" s="1298">
        <v>7</v>
      </c>
      <c r="P71" s="1216"/>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217" customWidth="1"/>
    <col min="2" max="2" width="2.5703125" style="1217" customWidth="1"/>
    <col min="3" max="3" width="1" style="1217" customWidth="1"/>
    <col min="4" max="4" width="32.42578125" style="1217" customWidth="1"/>
    <col min="5" max="5" width="7.42578125" style="1217" customWidth="1"/>
    <col min="6" max="6" width="5.140625" style="1217" customWidth="1"/>
    <col min="7" max="7" width="7.42578125" style="1217" customWidth="1"/>
    <col min="8" max="8" width="5.140625" style="1217" customWidth="1"/>
    <col min="9" max="9" width="7.42578125" style="1217" customWidth="1"/>
    <col min="10" max="10" width="5.140625" style="1217" customWidth="1"/>
    <col min="11" max="11" width="7.42578125" style="1217" customWidth="1"/>
    <col min="12" max="12" width="5.140625" style="1217" customWidth="1"/>
    <col min="13" max="13" width="7.42578125" style="1217" customWidth="1"/>
    <col min="14" max="14" width="5.140625" style="1217" customWidth="1"/>
    <col min="15" max="15" width="2.5703125" style="1217" customWidth="1"/>
    <col min="16" max="16" width="1" style="1217" customWidth="1"/>
    <col min="17" max="16384" width="9.140625" style="1217"/>
  </cols>
  <sheetData>
    <row r="1" spans="1:16" ht="13.5" customHeight="1" x14ac:dyDescent="0.2">
      <c r="A1" s="1216"/>
      <c r="B1" s="1299"/>
      <c r="C1" s="1299"/>
      <c r="D1" s="1299"/>
      <c r="E1" s="1212"/>
      <c r="F1" s="1212"/>
      <c r="G1" s="1212"/>
      <c r="H1" s="1212"/>
      <c r="I1" s="1529" t="s">
        <v>319</v>
      </c>
      <c r="J1" s="1529"/>
      <c r="K1" s="1529"/>
      <c r="L1" s="1529"/>
      <c r="M1" s="1529"/>
      <c r="N1" s="1529"/>
      <c r="O1" s="1300"/>
      <c r="P1" s="1301"/>
    </row>
    <row r="2" spans="1:16" ht="6" customHeight="1" x14ac:dyDescent="0.2">
      <c r="A2" s="1216"/>
      <c r="B2" s="1302"/>
      <c r="C2" s="1269"/>
      <c r="D2" s="1269"/>
      <c r="E2" s="1271"/>
      <c r="F2" s="1271"/>
      <c r="G2" s="1271"/>
      <c r="H2" s="1271"/>
      <c r="I2" s="1219"/>
      <c r="J2" s="1219"/>
      <c r="K2" s="1219"/>
      <c r="L2" s="1219"/>
      <c r="M2" s="1219"/>
      <c r="N2" s="1303"/>
      <c r="O2" s="1212"/>
      <c r="P2" s="1216"/>
    </row>
    <row r="3" spans="1:16" ht="10.5" customHeight="1" thickBot="1" x14ac:dyDescent="0.25">
      <c r="A3" s="1216"/>
      <c r="B3" s="1304"/>
      <c r="C3" s="1305"/>
      <c r="D3" s="1306"/>
      <c r="E3" s="1307"/>
      <c r="F3" s="1307"/>
      <c r="G3" s="1307"/>
      <c r="H3" s="1307"/>
      <c r="I3" s="1212"/>
      <c r="J3" s="1212"/>
      <c r="K3" s="1212"/>
      <c r="L3" s="1212"/>
      <c r="M3" s="1497" t="s">
        <v>73</v>
      </c>
      <c r="N3" s="1497"/>
      <c r="O3" s="1212"/>
      <c r="P3" s="1216"/>
    </row>
    <row r="4" spans="1:16" s="1228" customFormat="1" ht="13.5" customHeight="1" thickBot="1" x14ac:dyDescent="0.25">
      <c r="A4" s="1223"/>
      <c r="B4" s="1224"/>
      <c r="C4" s="1308" t="s">
        <v>179</v>
      </c>
      <c r="D4" s="1226"/>
      <c r="E4" s="1226"/>
      <c r="F4" s="1226"/>
      <c r="G4" s="1226"/>
      <c r="H4" s="1226"/>
      <c r="I4" s="1226"/>
      <c r="J4" s="1226"/>
      <c r="K4" s="1226"/>
      <c r="L4" s="1226"/>
      <c r="M4" s="1226"/>
      <c r="N4" s="1227"/>
      <c r="O4" s="1212"/>
      <c r="P4" s="1223"/>
    </row>
    <row r="5" spans="1:16" ht="3.75" customHeight="1" x14ac:dyDescent="0.2">
      <c r="A5" s="1216"/>
      <c r="B5" s="1220"/>
      <c r="C5" s="1498" t="s">
        <v>155</v>
      </c>
      <c r="D5" s="1499"/>
      <c r="E5" s="1309"/>
      <c r="F5" s="1309"/>
      <c r="G5" s="1309"/>
      <c r="H5" s="1309"/>
      <c r="I5" s="1309"/>
      <c r="J5" s="1309"/>
      <c r="K5" s="1221"/>
      <c r="L5" s="1310"/>
      <c r="M5" s="1310"/>
      <c r="N5" s="1310"/>
      <c r="O5" s="1212"/>
      <c r="P5" s="1216"/>
    </row>
    <row r="6" spans="1:16" ht="12.75" customHeight="1" x14ac:dyDescent="0.2">
      <c r="A6" s="1216"/>
      <c r="B6" s="1220"/>
      <c r="C6" s="1499"/>
      <c r="D6" s="1499"/>
      <c r="E6" s="1231" t="s">
        <v>482</v>
      </c>
      <c r="F6" s="1232" t="s">
        <v>34</v>
      </c>
      <c r="G6" s="1231" t="s">
        <v>34</v>
      </c>
      <c r="H6" s="1232" t="s">
        <v>34</v>
      </c>
      <c r="I6" s="1233"/>
      <c r="J6" s="1232" t="s">
        <v>483</v>
      </c>
      <c r="K6" s="1234" t="s">
        <v>34</v>
      </c>
      <c r="L6" s="1235" t="s">
        <v>34</v>
      </c>
      <c r="M6" s="1235" t="s">
        <v>34</v>
      </c>
      <c r="N6" s="1236"/>
      <c r="O6" s="1212"/>
      <c r="P6" s="1223"/>
    </row>
    <row r="7" spans="1:16" ht="12.75" customHeight="1" x14ac:dyDescent="0.2">
      <c r="A7" s="1216"/>
      <c r="B7" s="1220"/>
      <c r="C7" s="1281"/>
      <c r="D7" s="1281"/>
      <c r="E7" s="1500" t="s">
        <v>621</v>
      </c>
      <c r="F7" s="1500"/>
      <c r="G7" s="1500" t="s">
        <v>622</v>
      </c>
      <c r="H7" s="1500"/>
      <c r="I7" s="1500" t="s">
        <v>623</v>
      </c>
      <c r="J7" s="1500"/>
      <c r="K7" s="1500" t="s">
        <v>624</v>
      </c>
      <c r="L7" s="1500"/>
      <c r="M7" s="1500" t="s">
        <v>621</v>
      </c>
      <c r="N7" s="1500"/>
      <c r="O7" s="1242"/>
      <c r="P7" s="1216"/>
    </row>
    <row r="8" spans="1:16" s="1240" customFormat="1" ht="17.25" customHeight="1" x14ac:dyDescent="0.2">
      <c r="A8" s="1238"/>
      <c r="B8" s="1239"/>
      <c r="C8" s="1493" t="s">
        <v>180</v>
      </c>
      <c r="D8" s="1493"/>
      <c r="E8" s="1527">
        <v>633.9</v>
      </c>
      <c r="F8" s="1527"/>
      <c r="G8" s="1527">
        <v>640.20000000000005</v>
      </c>
      <c r="H8" s="1527"/>
      <c r="I8" s="1527">
        <v>559.29999999999995</v>
      </c>
      <c r="J8" s="1527"/>
      <c r="K8" s="1527">
        <v>549.5</v>
      </c>
      <c r="L8" s="1527"/>
      <c r="M8" s="1528">
        <v>543.20000000000005</v>
      </c>
      <c r="N8" s="1528"/>
      <c r="O8" s="1244"/>
      <c r="P8" s="1238"/>
    </row>
    <row r="9" spans="1:16" ht="12" customHeight="1" x14ac:dyDescent="0.2">
      <c r="A9" s="1216"/>
      <c r="B9" s="1220"/>
      <c r="C9" s="772" t="s">
        <v>72</v>
      </c>
      <c r="D9" s="1241"/>
      <c r="E9" s="1530">
        <v>321.10000000000002</v>
      </c>
      <c r="F9" s="1530"/>
      <c r="G9" s="1530">
        <v>326.10000000000002</v>
      </c>
      <c r="H9" s="1530"/>
      <c r="I9" s="1530">
        <v>285</v>
      </c>
      <c r="J9" s="1530"/>
      <c r="K9" s="1530">
        <v>277.10000000000002</v>
      </c>
      <c r="L9" s="1530"/>
      <c r="M9" s="1531">
        <v>275.7</v>
      </c>
      <c r="N9" s="1531"/>
      <c r="O9" s="1242"/>
      <c r="P9" s="1216"/>
    </row>
    <row r="10" spans="1:16" ht="12" customHeight="1" x14ac:dyDescent="0.2">
      <c r="A10" s="1216"/>
      <c r="B10" s="1220"/>
      <c r="C10" s="772" t="s">
        <v>71</v>
      </c>
      <c r="D10" s="1241"/>
      <c r="E10" s="1530">
        <v>312.8</v>
      </c>
      <c r="F10" s="1530"/>
      <c r="G10" s="1530">
        <v>314.10000000000002</v>
      </c>
      <c r="H10" s="1530"/>
      <c r="I10" s="1530">
        <v>274.3</v>
      </c>
      <c r="J10" s="1530"/>
      <c r="K10" s="1530">
        <v>272.39999999999998</v>
      </c>
      <c r="L10" s="1530"/>
      <c r="M10" s="1531">
        <v>267.39999999999998</v>
      </c>
      <c r="N10" s="1531"/>
      <c r="O10" s="1242"/>
      <c r="P10" s="1216"/>
    </row>
    <row r="11" spans="1:16" ht="17.25" customHeight="1" x14ac:dyDescent="0.2">
      <c r="A11" s="1216"/>
      <c r="B11" s="1220"/>
      <c r="C11" s="772" t="s">
        <v>156</v>
      </c>
      <c r="D11" s="1241"/>
      <c r="E11" s="1530">
        <v>122.3</v>
      </c>
      <c r="F11" s="1530"/>
      <c r="G11" s="1530">
        <v>113.5</v>
      </c>
      <c r="H11" s="1530"/>
      <c r="I11" s="1530">
        <v>95.4</v>
      </c>
      <c r="J11" s="1530"/>
      <c r="K11" s="1530">
        <v>96.5</v>
      </c>
      <c r="L11" s="1530"/>
      <c r="M11" s="1531">
        <v>101.8</v>
      </c>
      <c r="N11" s="1531"/>
      <c r="O11" s="1242"/>
      <c r="P11" s="1216"/>
    </row>
    <row r="12" spans="1:16" ht="12.75" customHeight="1" x14ac:dyDescent="0.2">
      <c r="A12" s="1216"/>
      <c r="B12" s="1220"/>
      <c r="C12" s="772" t="s">
        <v>157</v>
      </c>
      <c r="D12" s="1241"/>
      <c r="E12" s="1530">
        <v>277.10000000000002</v>
      </c>
      <c r="F12" s="1530"/>
      <c r="G12" s="1530">
        <v>293</v>
      </c>
      <c r="H12" s="1530"/>
      <c r="I12" s="1530">
        <v>242.5</v>
      </c>
      <c r="J12" s="1530"/>
      <c r="K12" s="1530">
        <v>240.6</v>
      </c>
      <c r="L12" s="1530"/>
      <c r="M12" s="1531">
        <v>235.6</v>
      </c>
      <c r="N12" s="1531"/>
      <c r="O12" s="1242"/>
      <c r="P12" s="1216"/>
    </row>
    <row r="13" spans="1:16" ht="12.75" customHeight="1" x14ac:dyDescent="0.2">
      <c r="A13" s="1216"/>
      <c r="B13" s="1220"/>
      <c r="C13" s="772" t="s">
        <v>158</v>
      </c>
      <c r="D13" s="1241"/>
      <c r="E13" s="1530">
        <v>234.5</v>
      </c>
      <c r="F13" s="1530"/>
      <c r="G13" s="1530">
        <v>233.6</v>
      </c>
      <c r="H13" s="1530"/>
      <c r="I13" s="1530">
        <v>221.4</v>
      </c>
      <c r="J13" s="1530"/>
      <c r="K13" s="1530">
        <v>212.4</v>
      </c>
      <c r="L13" s="1530"/>
      <c r="M13" s="1531">
        <v>205.8</v>
      </c>
      <c r="N13" s="1531"/>
      <c r="O13" s="1242"/>
      <c r="P13" s="1216"/>
    </row>
    <row r="14" spans="1:16" ht="17.25" customHeight="1" x14ac:dyDescent="0.2">
      <c r="A14" s="1216"/>
      <c r="B14" s="1220"/>
      <c r="C14" s="772" t="s">
        <v>181</v>
      </c>
      <c r="D14" s="1241"/>
      <c r="E14" s="1530">
        <v>91.1</v>
      </c>
      <c r="F14" s="1530"/>
      <c r="G14" s="1530">
        <v>74.099999999999994</v>
      </c>
      <c r="H14" s="1530"/>
      <c r="I14" s="1530">
        <v>65</v>
      </c>
      <c r="J14" s="1530"/>
      <c r="K14" s="1530">
        <v>61.6</v>
      </c>
      <c r="L14" s="1530"/>
      <c r="M14" s="1531">
        <v>62.9</v>
      </c>
      <c r="N14" s="1531"/>
      <c r="O14" s="1242"/>
      <c r="P14" s="1216"/>
    </row>
    <row r="15" spans="1:16" ht="12" customHeight="1" x14ac:dyDescent="0.2">
      <c r="A15" s="1216"/>
      <c r="B15" s="1220"/>
      <c r="C15" s="772" t="s">
        <v>182</v>
      </c>
      <c r="D15" s="1241"/>
      <c r="E15" s="1530">
        <v>542.79999999999995</v>
      </c>
      <c r="F15" s="1530"/>
      <c r="G15" s="1530">
        <v>566.1</v>
      </c>
      <c r="H15" s="1530"/>
      <c r="I15" s="1530">
        <v>494.4</v>
      </c>
      <c r="J15" s="1530"/>
      <c r="K15" s="1530">
        <v>488</v>
      </c>
      <c r="L15" s="1530"/>
      <c r="M15" s="1531">
        <v>480.2</v>
      </c>
      <c r="N15" s="1531"/>
      <c r="O15" s="1242"/>
      <c r="P15" s="1216"/>
    </row>
    <row r="16" spans="1:16" ht="17.25" customHeight="1" x14ac:dyDescent="0.2">
      <c r="A16" s="1216"/>
      <c r="B16" s="1220"/>
      <c r="C16" s="772" t="s">
        <v>183</v>
      </c>
      <c r="D16" s="1241"/>
      <c r="E16" s="1530">
        <v>239.1</v>
      </c>
      <c r="F16" s="1530"/>
      <c r="G16" s="1530">
        <v>261</v>
      </c>
      <c r="H16" s="1530"/>
      <c r="I16" s="1530">
        <v>200.7</v>
      </c>
      <c r="J16" s="1530"/>
      <c r="K16" s="1530">
        <v>202.4</v>
      </c>
      <c r="L16" s="1530"/>
      <c r="M16" s="1531">
        <v>205.7</v>
      </c>
      <c r="N16" s="1531"/>
      <c r="O16" s="1242"/>
      <c r="P16" s="1216"/>
    </row>
    <row r="17" spans="1:16" ht="12" customHeight="1" x14ac:dyDescent="0.2">
      <c r="A17" s="1216"/>
      <c r="B17" s="1220"/>
      <c r="C17" s="772" t="s">
        <v>184</v>
      </c>
      <c r="D17" s="1241"/>
      <c r="E17" s="1530">
        <v>394.8</v>
      </c>
      <c r="F17" s="1530"/>
      <c r="G17" s="1530">
        <v>379.2</v>
      </c>
      <c r="H17" s="1530"/>
      <c r="I17" s="1530">
        <v>358.7</v>
      </c>
      <c r="J17" s="1530"/>
      <c r="K17" s="1530">
        <v>347.2</v>
      </c>
      <c r="L17" s="1530"/>
      <c r="M17" s="1531">
        <v>337.4</v>
      </c>
      <c r="N17" s="1531"/>
      <c r="O17" s="1242"/>
      <c r="P17" s="1216"/>
    </row>
    <row r="18" spans="1:16" s="1240" customFormat="1" ht="17.25" customHeight="1" x14ac:dyDescent="0.2">
      <c r="A18" s="1238"/>
      <c r="B18" s="1239"/>
      <c r="C18" s="1493" t="s">
        <v>185</v>
      </c>
      <c r="D18" s="1493"/>
      <c r="E18" s="1527">
        <v>12.2</v>
      </c>
      <c r="F18" s="1527"/>
      <c r="G18" s="1527">
        <v>12.4</v>
      </c>
      <c r="H18" s="1527"/>
      <c r="I18" s="1527">
        <v>10.8</v>
      </c>
      <c r="J18" s="1527"/>
      <c r="K18" s="1527">
        <v>10.5</v>
      </c>
      <c r="L18" s="1527"/>
      <c r="M18" s="1528">
        <v>10.5</v>
      </c>
      <c r="N18" s="1528"/>
      <c r="O18" s="1244"/>
      <c r="P18" s="1238"/>
    </row>
    <row r="19" spans="1:16" ht="12" customHeight="1" x14ac:dyDescent="0.2">
      <c r="A19" s="1216"/>
      <c r="B19" s="1220"/>
      <c r="C19" s="772" t="s">
        <v>72</v>
      </c>
      <c r="D19" s="1241"/>
      <c r="E19" s="1530">
        <v>12</v>
      </c>
      <c r="F19" s="1530"/>
      <c r="G19" s="1530">
        <v>12.4</v>
      </c>
      <c r="H19" s="1530"/>
      <c r="I19" s="1530">
        <v>10.8</v>
      </c>
      <c r="J19" s="1530"/>
      <c r="K19" s="1530">
        <v>10.3</v>
      </c>
      <c r="L19" s="1530"/>
      <c r="M19" s="1531">
        <v>10.4</v>
      </c>
      <c r="N19" s="1531"/>
      <c r="O19" s="1242"/>
      <c r="P19" s="1216"/>
    </row>
    <row r="20" spans="1:16" ht="12" customHeight="1" x14ac:dyDescent="0.2">
      <c r="A20" s="1216"/>
      <c r="B20" s="1220"/>
      <c r="C20" s="772" t="s">
        <v>71</v>
      </c>
      <c r="D20" s="1241"/>
      <c r="E20" s="1530">
        <v>12.4</v>
      </c>
      <c r="F20" s="1530"/>
      <c r="G20" s="1530">
        <v>12.4</v>
      </c>
      <c r="H20" s="1530"/>
      <c r="I20" s="1530">
        <v>10.9</v>
      </c>
      <c r="J20" s="1530"/>
      <c r="K20" s="1530">
        <v>10.8</v>
      </c>
      <c r="L20" s="1530"/>
      <c r="M20" s="1531">
        <v>10.6</v>
      </c>
      <c r="N20" s="1531"/>
      <c r="O20" s="1242"/>
      <c r="P20" s="1216"/>
    </row>
    <row r="21" spans="1:16" s="1314" customFormat="1" ht="13.5" customHeight="1" x14ac:dyDescent="0.2">
      <c r="A21" s="1311"/>
      <c r="B21" s="1312"/>
      <c r="C21" s="1211" t="s">
        <v>186</v>
      </c>
      <c r="D21" s="1313"/>
      <c r="E21" s="1532">
        <v>0.40000000000000036</v>
      </c>
      <c r="F21" s="1532"/>
      <c r="G21" s="1532">
        <v>0</v>
      </c>
      <c r="H21" s="1532"/>
      <c r="I21" s="1532">
        <v>9.9999999999999645E-2</v>
      </c>
      <c r="J21" s="1532"/>
      <c r="K21" s="1532">
        <v>0.5</v>
      </c>
      <c r="L21" s="1532"/>
      <c r="M21" s="1533">
        <v>0.19999999999999929</v>
      </c>
      <c r="N21" s="1533"/>
      <c r="O21" s="1313"/>
      <c r="P21" s="1311"/>
    </row>
    <row r="22" spans="1:16" ht="17.25" customHeight="1" x14ac:dyDescent="0.2">
      <c r="A22" s="1216"/>
      <c r="B22" s="1220"/>
      <c r="C22" s="772" t="s">
        <v>156</v>
      </c>
      <c r="D22" s="1241"/>
      <c r="E22" s="1530">
        <v>32.799999999999997</v>
      </c>
      <c r="F22" s="1530"/>
      <c r="G22" s="1530">
        <v>31</v>
      </c>
      <c r="H22" s="1530"/>
      <c r="I22" s="1530">
        <v>26.9</v>
      </c>
      <c r="J22" s="1530"/>
      <c r="K22" s="1530">
        <v>26.1</v>
      </c>
      <c r="L22" s="1530"/>
      <c r="M22" s="1531">
        <v>27.7</v>
      </c>
      <c r="N22" s="1531"/>
      <c r="O22" s="1242"/>
      <c r="P22" s="1216"/>
    </row>
    <row r="23" spans="1:16" ht="12" customHeight="1" x14ac:dyDescent="0.2">
      <c r="A23" s="1216"/>
      <c r="B23" s="1220"/>
      <c r="C23" s="772" t="s">
        <v>157</v>
      </c>
      <c r="D23" s="1212"/>
      <c r="E23" s="1530">
        <v>11</v>
      </c>
      <c r="F23" s="1530"/>
      <c r="G23" s="1530">
        <v>11.7</v>
      </c>
      <c r="H23" s="1530"/>
      <c r="I23" s="1530">
        <v>9.8000000000000007</v>
      </c>
      <c r="J23" s="1530"/>
      <c r="K23" s="1530">
        <v>9.6999999999999993</v>
      </c>
      <c r="L23" s="1530"/>
      <c r="M23" s="1531">
        <v>9.6</v>
      </c>
      <c r="N23" s="1531"/>
      <c r="O23" s="1242"/>
      <c r="P23" s="1216"/>
    </row>
    <row r="24" spans="1:16" ht="12" customHeight="1" x14ac:dyDescent="0.2">
      <c r="A24" s="1216"/>
      <c r="B24" s="1220"/>
      <c r="C24" s="772" t="s">
        <v>158</v>
      </c>
      <c r="D24" s="1212"/>
      <c r="E24" s="1530">
        <v>10.199999999999999</v>
      </c>
      <c r="F24" s="1530"/>
      <c r="G24" s="1530">
        <v>10.3</v>
      </c>
      <c r="H24" s="1530"/>
      <c r="I24" s="1530">
        <v>9.5</v>
      </c>
      <c r="J24" s="1530"/>
      <c r="K24" s="1530">
        <v>9</v>
      </c>
      <c r="L24" s="1530"/>
      <c r="M24" s="1531">
        <v>8.6999999999999993</v>
      </c>
      <c r="N24" s="1531"/>
      <c r="O24" s="1242"/>
      <c r="P24" s="1216"/>
    </row>
    <row r="25" spans="1:16" s="1316" customFormat="1" ht="17.25" customHeight="1" x14ac:dyDescent="0.2">
      <c r="A25" s="1315"/>
      <c r="B25" s="1229"/>
      <c r="C25" s="772" t="s">
        <v>187</v>
      </c>
      <c r="D25" s="1241"/>
      <c r="E25" s="1530">
        <v>13.5</v>
      </c>
      <c r="F25" s="1530"/>
      <c r="G25" s="1530">
        <v>13.3</v>
      </c>
      <c r="H25" s="1530"/>
      <c r="I25" s="1530">
        <v>11.6</v>
      </c>
      <c r="J25" s="1530"/>
      <c r="K25" s="1530">
        <v>11.8</v>
      </c>
      <c r="L25" s="1530"/>
      <c r="M25" s="1531">
        <v>11.5</v>
      </c>
      <c r="N25" s="1531"/>
      <c r="O25" s="1222"/>
      <c r="P25" s="1315"/>
    </row>
    <row r="26" spans="1:16" s="1316" customFormat="1" ht="12" customHeight="1" x14ac:dyDescent="0.2">
      <c r="A26" s="1315"/>
      <c r="B26" s="1229"/>
      <c r="C26" s="772" t="s">
        <v>188</v>
      </c>
      <c r="D26" s="1241"/>
      <c r="E26" s="1530">
        <v>9</v>
      </c>
      <c r="F26" s="1530"/>
      <c r="G26" s="1530">
        <v>9.3000000000000007</v>
      </c>
      <c r="H26" s="1530"/>
      <c r="I26" s="1530">
        <v>8.4</v>
      </c>
      <c r="J26" s="1530"/>
      <c r="K26" s="1530">
        <v>8</v>
      </c>
      <c r="L26" s="1530"/>
      <c r="M26" s="1531">
        <v>7.9</v>
      </c>
      <c r="N26" s="1531"/>
      <c r="O26" s="1222"/>
      <c r="P26" s="1315"/>
    </row>
    <row r="27" spans="1:16" s="1316" customFormat="1" ht="12" customHeight="1" x14ac:dyDescent="0.2">
      <c r="A27" s="1315"/>
      <c r="B27" s="1229"/>
      <c r="C27" s="772" t="s">
        <v>189</v>
      </c>
      <c r="D27" s="1241"/>
      <c r="E27" s="1530">
        <v>12.5</v>
      </c>
      <c r="F27" s="1530"/>
      <c r="G27" s="1530">
        <v>13.7</v>
      </c>
      <c r="H27" s="1530"/>
      <c r="I27" s="1530">
        <v>11.6</v>
      </c>
      <c r="J27" s="1530"/>
      <c r="K27" s="1530">
        <v>10.9</v>
      </c>
      <c r="L27" s="1530"/>
      <c r="M27" s="1531">
        <v>11.4</v>
      </c>
      <c r="N27" s="1531"/>
      <c r="O27" s="1222"/>
      <c r="P27" s="1315"/>
    </row>
    <row r="28" spans="1:16" s="1316" customFormat="1" ht="12" customHeight="1" x14ac:dyDescent="0.2">
      <c r="A28" s="1315"/>
      <c r="B28" s="1229"/>
      <c r="C28" s="772" t="s">
        <v>190</v>
      </c>
      <c r="D28" s="1241"/>
      <c r="E28" s="1530">
        <v>13.3</v>
      </c>
      <c r="F28" s="1530"/>
      <c r="G28" s="1530">
        <v>12.6</v>
      </c>
      <c r="H28" s="1530"/>
      <c r="I28" s="1530">
        <v>12.7</v>
      </c>
      <c r="J28" s="1530"/>
      <c r="K28" s="1530">
        <v>12</v>
      </c>
      <c r="L28" s="1530"/>
      <c r="M28" s="1531">
        <v>11</v>
      </c>
      <c r="N28" s="1531"/>
      <c r="O28" s="1222"/>
      <c r="P28" s="1315"/>
    </row>
    <row r="29" spans="1:16" s="1316" customFormat="1" ht="12" customHeight="1" x14ac:dyDescent="0.2">
      <c r="A29" s="1315"/>
      <c r="B29" s="1229"/>
      <c r="C29" s="772" t="s">
        <v>191</v>
      </c>
      <c r="D29" s="1241"/>
      <c r="E29" s="1530">
        <v>12.9</v>
      </c>
      <c r="F29" s="1530"/>
      <c r="G29" s="1530">
        <v>12.2</v>
      </c>
      <c r="H29" s="1530"/>
      <c r="I29" s="1530">
        <v>8.1</v>
      </c>
      <c r="J29" s="1530"/>
      <c r="K29" s="1530">
        <v>7.3</v>
      </c>
      <c r="L29" s="1530"/>
      <c r="M29" s="1531">
        <v>9.4</v>
      </c>
      <c r="N29" s="1531"/>
      <c r="O29" s="1222"/>
      <c r="P29" s="1315"/>
    </row>
    <row r="30" spans="1:16" s="1316" customFormat="1" ht="12" customHeight="1" x14ac:dyDescent="0.2">
      <c r="A30" s="1315"/>
      <c r="B30" s="1229"/>
      <c r="C30" s="772" t="s">
        <v>130</v>
      </c>
      <c r="D30" s="1241"/>
      <c r="E30" s="1530">
        <v>12.6</v>
      </c>
      <c r="F30" s="1530"/>
      <c r="G30" s="1530">
        <v>12.4</v>
      </c>
      <c r="H30" s="1530"/>
      <c r="I30" s="1530">
        <v>11</v>
      </c>
      <c r="J30" s="1530"/>
      <c r="K30" s="1530">
        <v>10.7</v>
      </c>
      <c r="L30" s="1530"/>
      <c r="M30" s="1531">
        <v>10.4</v>
      </c>
      <c r="N30" s="1531"/>
      <c r="O30" s="1222"/>
      <c r="P30" s="1315"/>
    </row>
    <row r="31" spans="1:16" s="1316" customFormat="1" ht="12" customHeight="1" x14ac:dyDescent="0.2">
      <c r="A31" s="1315"/>
      <c r="B31" s="1229"/>
      <c r="C31" s="772" t="s">
        <v>131</v>
      </c>
      <c r="D31" s="1241"/>
      <c r="E31" s="1530">
        <v>14.7</v>
      </c>
      <c r="F31" s="1530"/>
      <c r="G31" s="1530">
        <v>14.3</v>
      </c>
      <c r="H31" s="1530"/>
      <c r="I31" s="1530">
        <v>13</v>
      </c>
      <c r="J31" s="1530"/>
      <c r="K31" s="1530">
        <v>13.2</v>
      </c>
      <c r="L31" s="1530"/>
      <c r="M31" s="1531">
        <v>11</v>
      </c>
      <c r="N31" s="1531"/>
      <c r="O31" s="1222"/>
      <c r="P31" s="1315"/>
    </row>
    <row r="32" spans="1:16" ht="17.25" customHeight="1" x14ac:dyDescent="0.2">
      <c r="A32" s="1216"/>
      <c r="B32" s="1220"/>
      <c r="C32" s="1493" t="s">
        <v>192</v>
      </c>
      <c r="D32" s="1493"/>
      <c r="E32" s="1527">
        <v>7.6</v>
      </c>
      <c r="F32" s="1527"/>
      <c r="G32" s="1527">
        <v>7.4</v>
      </c>
      <c r="H32" s="1527"/>
      <c r="I32" s="1527">
        <v>6.9</v>
      </c>
      <c r="J32" s="1527"/>
      <c r="K32" s="1527">
        <v>6.7</v>
      </c>
      <c r="L32" s="1527"/>
      <c r="M32" s="1528">
        <v>6.5</v>
      </c>
      <c r="N32" s="1528"/>
      <c r="O32" s="1242"/>
      <c r="P32" s="1216"/>
    </row>
    <row r="33" spans="1:16" s="1316" customFormat="1" ht="12.75" customHeight="1" x14ac:dyDescent="0.2">
      <c r="A33" s="1315"/>
      <c r="B33" s="1317"/>
      <c r="C33" s="772" t="s">
        <v>72</v>
      </c>
      <c r="D33" s="1241"/>
      <c r="E33" s="1522">
        <v>7.5</v>
      </c>
      <c r="F33" s="1522"/>
      <c r="G33" s="1522">
        <v>7.6</v>
      </c>
      <c r="H33" s="1522"/>
      <c r="I33" s="1522">
        <v>7.3</v>
      </c>
      <c r="J33" s="1522"/>
      <c r="K33" s="1522">
        <v>6.6</v>
      </c>
      <c r="L33" s="1522"/>
      <c r="M33" s="1523">
        <v>6.7</v>
      </c>
      <c r="N33" s="1523"/>
      <c r="O33" s="1222"/>
      <c r="P33" s="1315"/>
    </row>
    <row r="34" spans="1:16" s="1316" customFormat="1" ht="12.75" customHeight="1" x14ac:dyDescent="0.2">
      <c r="A34" s="1315"/>
      <c r="B34" s="1317"/>
      <c r="C34" s="772" t="s">
        <v>71</v>
      </c>
      <c r="D34" s="1241"/>
      <c r="E34" s="1522">
        <v>7.7</v>
      </c>
      <c r="F34" s="1522"/>
      <c r="G34" s="1522">
        <v>7.1</v>
      </c>
      <c r="H34" s="1522"/>
      <c r="I34" s="1522">
        <v>6.6</v>
      </c>
      <c r="J34" s="1522"/>
      <c r="K34" s="1522">
        <v>6.7</v>
      </c>
      <c r="L34" s="1522"/>
      <c r="M34" s="1523">
        <v>6.3</v>
      </c>
      <c r="N34" s="1523"/>
      <c r="O34" s="1222"/>
      <c r="P34" s="1315"/>
    </row>
    <row r="35" spans="1:16" s="1314" customFormat="1" ht="13.5" customHeight="1" x14ac:dyDescent="0.2">
      <c r="A35" s="1311"/>
      <c r="B35" s="1312"/>
      <c r="C35" s="1211" t="s">
        <v>193</v>
      </c>
      <c r="D35" s="1313"/>
      <c r="E35" s="1532">
        <v>0.20000000000000018</v>
      </c>
      <c r="F35" s="1532"/>
      <c r="G35" s="1532">
        <v>-0.5</v>
      </c>
      <c r="H35" s="1532"/>
      <c r="I35" s="1532">
        <v>-0.70000000000000018</v>
      </c>
      <c r="J35" s="1532"/>
      <c r="K35" s="1532">
        <v>0.10000000000000053</v>
      </c>
      <c r="L35" s="1532"/>
      <c r="M35" s="1533">
        <v>-0.40000000000000036</v>
      </c>
      <c r="N35" s="1533"/>
      <c r="O35" s="1313"/>
      <c r="P35" s="1311"/>
    </row>
    <row r="36" spans="1:16" ht="10.5" customHeight="1" thickBot="1" x14ac:dyDescent="0.25">
      <c r="A36" s="1216"/>
      <c r="B36" s="1220"/>
      <c r="C36" s="1249"/>
      <c r="D36" s="1318"/>
      <c r="E36" s="1318"/>
      <c r="F36" s="1318"/>
      <c r="G36" s="1318"/>
      <c r="H36" s="1318"/>
      <c r="I36" s="1318"/>
      <c r="J36" s="1318"/>
      <c r="K36" s="1318"/>
      <c r="L36" s="1318"/>
      <c r="M36" s="1497"/>
      <c r="N36" s="1497"/>
      <c r="O36" s="1242"/>
      <c r="P36" s="1216"/>
    </row>
    <row r="37" spans="1:16" s="1228" customFormat="1" ht="13.5" customHeight="1" thickBot="1" x14ac:dyDescent="0.25">
      <c r="A37" s="1223"/>
      <c r="B37" s="1224"/>
      <c r="C37" s="1225" t="s">
        <v>524</v>
      </c>
      <c r="D37" s="1226"/>
      <c r="E37" s="1226"/>
      <c r="F37" s="1226"/>
      <c r="G37" s="1226"/>
      <c r="H37" s="1226"/>
      <c r="I37" s="1226"/>
      <c r="J37" s="1226"/>
      <c r="K37" s="1226"/>
      <c r="L37" s="1226"/>
      <c r="M37" s="1226"/>
      <c r="N37" s="1227"/>
      <c r="O37" s="1242"/>
      <c r="P37" s="1223"/>
    </row>
    <row r="38" spans="1:16" s="1228" customFormat="1" ht="3.75" customHeight="1" x14ac:dyDescent="0.2">
      <c r="A38" s="1223"/>
      <c r="B38" s="1224"/>
      <c r="C38" s="1508" t="s">
        <v>69</v>
      </c>
      <c r="D38" s="1508"/>
      <c r="E38" s="1250"/>
      <c r="F38" s="1250"/>
      <c r="G38" s="1250"/>
      <c r="H38" s="1250"/>
      <c r="I38" s="1250"/>
      <c r="J38" s="1250"/>
      <c r="K38" s="1250"/>
      <c r="L38" s="1250"/>
      <c r="M38" s="1250"/>
      <c r="N38" s="1250"/>
      <c r="O38" s="1242"/>
      <c r="P38" s="1223"/>
    </row>
    <row r="39" spans="1:16" ht="12.75" customHeight="1" x14ac:dyDescent="0.2">
      <c r="A39" s="1216"/>
      <c r="B39" s="1220"/>
      <c r="C39" s="1508"/>
      <c r="D39" s="1508"/>
      <c r="E39" s="1231" t="s">
        <v>482</v>
      </c>
      <c r="F39" s="1232" t="s">
        <v>34</v>
      </c>
      <c r="G39" s="1231" t="s">
        <v>34</v>
      </c>
      <c r="H39" s="1232" t="s">
        <v>34</v>
      </c>
      <c r="I39" s="1233"/>
      <c r="J39" s="1232" t="s">
        <v>483</v>
      </c>
      <c r="K39" s="1234" t="s">
        <v>34</v>
      </c>
      <c r="L39" s="1235" t="s">
        <v>34</v>
      </c>
      <c r="M39" s="1235" t="s">
        <v>34</v>
      </c>
      <c r="N39" s="1236"/>
      <c r="O39" s="1212"/>
      <c r="P39" s="1223"/>
    </row>
    <row r="40" spans="1:16" ht="12.75" customHeight="1" x14ac:dyDescent="0.2">
      <c r="A40" s="1216"/>
      <c r="B40" s="1220"/>
      <c r="C40" s="1237"/>
      <c r="D40" s="1237"/>
      <c r="E40" s="1500" t="str">
        <f>+E7</f>
        <v>4.º trimestre</v>
      </c>
      <c r="F40" s="1500"/>
      <c r="G40" s="1500" t="str">
        <f>+G7</f>
        <v>1.º trimestre</v>
      </c>
      <c r="H40" s="1500"/>
      <c r="I40" s="1500" t="str">
        <f>+I7</f>
        <v>2.º trimestre</v>
      </c>
      <c r="J40" s="1500"/>
      <c r="K40" s="1500" t="str">
        <f>+K7</f>
        <v>3.º trimestre</v>
      </c>
      <c r="L40" s="1500"/>
      <c r="M40" s="1500" t="str">
        <f>+M7</f>
        <v>4.º trimestre</v>
      </c>
      <c r="N40" s="1500"/>
      <c r="O40" s="1319"/>
      <c r="P40" s="1216"/>
    </row>
    <row r="41" spans="1:16" ht="15" customHeight="1" x14ac:dyDescent="0.2">
      <c r="A41" s="1216"/>
      <c r="B41" s="1220"/>
      <c r="C41" s="1493" t="s">
        <v>180</v>
      </c>
      <c r="D41" s="1493"/>
      <c r="E41" s="1534">
        <v>100</v>
      </c>
      <c r="F41" s="1534"/>
      <c r="G41" s="1534">
        <v>100</v>
      </c>
      <c r="H41" s="1534"/>
      <c r="I41" s="1534">
        <v>100</v>
      </c>
      <c r="J41" s="1534"/>
      <c r="K41" s="1535">
        <v>100</v>
      </c>
      <c r="L41" s="1535"/>
      <c r="M41" s="1535">
        <v>100</v>
      </c>
      <c r="N41" s="1535"/>
      <c r="O41" s="1320"/>
      <c r="P41" s="1216"/>
    </row>
    <row r="42" spans="1:16" s="1283" customFormat="1" ht="11.25" customHeight="1" x14ac:dyDescent="0.2">
      <c r="A42" s="1280"/>
      <c r="B42" s="1229"/>
      <c r="C42" s="775"/>
      <c r="D42" s="772" t="s">
        <v>71</v>
      </c>
      <c r="E42" s="1536">
        <v>49.34532260608929</v>
      </c>
      <c r="F42" s="1536"/>
      <c r="G42" s="1536">
        <v>49.062792877225867</v>
      </c>
      <c r="H42" s="1536"/>
      <c r="I42" s="1536">
        <v>49.043447166100492</v>
      </c>
      <c r="J42" s="1536"/>
      <c r="K42" s="1536">
        <v>49.572338489535937</v>
      </c>
      <c r="L42" s="1536"/>
      <c r="M42" s="1536">
        <v>49.226804123711332</v>
      </c>
      <c r="N42" s="1536"/>
      <c r="O42" s="1319"/>
      <c r="P42" s="1280"/>
    </row>
    <row r="43" spans="1:16" ht="11.25" customHeight="1" x14ac:dyDescent="0.2">
      <c r="A43" s="1216"/>
      <c r="B43" s="1220"/>
      <c r="C43" s="1321"/>
      <c r="D43" s="772" t="s">
        <v>156</v>
      </c>
      <c r="E43" s="1536">
        <v>19.293263921754221</v>
      </c>
      <c r="F43" s="1536"/>
      <c r="G43" s="1536">
        <v>17.728834739144016</v>
      </c>
      <c r="H43" s="1536"/>
      <c r="I43" s="1536">
        <v>17.057035580189524</v>
      </c>
      <c r="J43" s="1536"/>
      <c r="K43" s="1536">
        <v>17.561419472247497</v>
      </c>
      <c r="L43" s="1536"/>
      <c r="M43" s="1536">
        <v>18.740795287187037</v>
      </c>
      <c r="N43" s="1536"/>
      <c r="O43" s="1320"/>
      <c r="P43" s="1216"/>
    </row>
    <row r="44" spans="1:16" s="1258" customFormat="1" ht="13.5" customHeight="1" x14ac:dyDescent="0.2">
      <c r="A44" s="1255"/>
      <c r="B44" s="1256"/>
      <c r="C44" s="772" t="s">
        <v>187</v>
      </c>
      <c r="D44" s="778"/>
      <c r="E44" s="1537">
        <v>38.696955355734346</v>
      </c>
      <c r="F44" s="1537"/>
      <c r="G44" s="1537">
        <v>37.347703842549201</v>
      </c>
      <c r="H44" s="1537"/>
      <c r="I44" s="1537">
        <v>37.600572143751123</v>
      </c>
      <c r="J44" s="1537"/>
      <c r="K44" s="1537">
        <v>39.199272065514108</v>
      </c>
      <c r="L44" s="1537"/>
      <c r="M44" s="1537">
        <v>38.365243004418261</v>
      </c>
      <c r="N44" s="1537"/>
      <c r="O44" s="1322"/>
      <c r="P44" s="1255"/>
    </row>
    <row r="45" spans="1:16" s="1283" customFormat="1" ht="11.25" customHeight="1" x14ac:dyDescent="0.2">
      <c r="A45" s="1280"/>
      <c r="B45" s="1229"/>
      <c r="C45" s="775"/>
      <c r="D45" s="1211" t="s">
        <v>71</v>
      </c>
      <c r="E45" s="1536">
        <v>49.245821443130858</v>
      </c>
      <c r="F45" s="1536"/>
      <c r="G45" s="1536">
        <v>48.682559598494358</v>
      </c>
      <c r="H45" s="1536"/>
      <c r="I45" s="1536">
        <v>50.261531145981934</v>
      </c>
      <c r="J45" s="1536"/>
      <c r="K45" s="1536">
        <v>51.532033426183844</v>
      </c>
      <c r="L45" s="1536"/>
      <c r="M45" s="1536">
        <v>49.184261036468328</v>
      </c>
      <c r="N45" s="1536"/>
      <c r="O45" s="1265"/>
      <c r="P45" s="1280"/>
    </row>
    <row r="46" spans="1:16" s="1258" customFormat="1" ht="11.25" customHeight="1" x14ac:dyDescent="0.2">
      <c r="A46" s="1255"/>
      <c r="B46" s="1256"/>
      <c r="C46" s="772"/>
      <c r="D46" s="1211" t="s">
        <v>156</v>
      </c>
      <c r="E46" s="1536">
        <v>20.50550346514472</v>
      </c>
      <c r="F46" s="1536"/>
      <c r="G46" s="1536">
        <v>18.318695106649937</v>
      </c>
      <c r="H46" s="1536"/>
      <c r="I46" s="1536">
        <v>17.356157869709936</v>
      </c>
      <c r="J46" s="1536"/>
      <c r="K46" s="1536">
        <v>16.527390900649955</v>
      </c>
      <c r="L46" s="1536"/>
      <c r="M46" s="1536">
        <v>19.625719769673701</v>
      </c>
      <c r="N46" s="1536"/>
      <c r="O46" s="1322"/>
      <c r="P46" s="1255"/>
    </row>
    <row r="47" spans="1:16" s="1258" customFormat="1" ht="13.5" customHeight="1" x14ac:dyDescent="0.2">
      <c r="A47" s="1255"/>
      <c r="B47" s="1256"/>
      <c r="C47" s="772" t="s">
        <v>188</v>
      </c>
      <c r="D47" s="778"/>
      <c r="E47" s="1537">
        <v>16.516800757217229</v>
      </c>
      <c r="F47" s="1537"/>
      <c r="G47" s="1537">
        <v>16.494845360824741</v>
      </c>
      <c r="H47" s="1537"/>
      <c r="I47" s="1537">
        <v>17.074915072411944</v>
      </c>
      <c r="J47" s="1537"/>
      <c r="K47" s="1537">
        <v>16.815286624203825</v>
      </c>
      <c r="L47" s="1537"/>
      <c r="M47" s="1537">
        <v>16.660530191458026</v>
      </c>
      <c r="N47" s="1537"/>
      <c r="O47" s="1322"/>
      <c r="P47" s="1255"/>
    </row>
    <row r="48" spans="1:16" s="1283" customFormat="1" ht="11.25" customHeight="1" x14ac:dyDescent="0.2">
      <c r="A48" s="1280"/>
      <c r="B48" s="1229"/>
      <c r="C48" s="775"/>
      <c r="D48" s="1211" t="s">
        <v>71</v>
      </c>
      <c r="E48" s="1536">
        <v>52.913085004775553</v>
      </c>
      <c r="F48" s="1536"/>
      <c r="G48" s="1536">
        <v>50.852272727272727</v>
      </c>
      <c r="H48" s="1536"/>
      <c r="I48" s="1536">
        <v>52.251308900523561</v>
      </c>
      <c r="J48" s="1536"/>
      <c r="K48" s="1536">
        <v>49.025974025974016</v>
      </c>
      <c r="L48" s="1536"/>
      <c r="M48" s="1536">
        <v>54.033149171270708</v>
      </c>
      <c r="N48" s="1536"/>
      <c r="O48" s="1265"/>
      <c r="P48" s="1280"/>
    </row>
    <row r="49" spans="1:16" s="1258" customFormat="1" ht="11.25" customHeight="1" x14ac:dyDescent="0.2">
      <c r="A49" s="1255"/>
      <c r="B49" s="1256"/>
      <c r="C49" s="772"/>
      <c r="D49" s="1211" t="s">
        <v>156</v>
      </c>
      <c r="E49" s="1536">
        <v>24.068767908309454</v>
      </c>
      <c r="F49" s="1536"/>
      <c r="G49" s="1536">
        <v>20.075757575757578</v>
      </c>
      <c r="H49" s="1536"/>
      <c r="I49" s="1536">
        <v>18.1151832460733</v>
      </c>
      <c r="J49" s="1536"/>
      <c r="K49" s="1536">
        <v>23.376623376623375</v>
      </c>
      <c r="L49" s="1536"/>
      <c r="M49" s="1536">
        <v>22.541436464088395</v>
      </c>
      <c r="N49" s="1536"/>
      <c r="O49" s="1322"/>
      <c r="P49" s="1255"/>
    </row>
    <row r="50" spans="1:16" s="1258" customFormat="1" ht="13.5" customHeight="1" x14ac:dyDescent="0.2">
      <c r="A50" s="1255"/>
      <c r="B50" s="1256"/>
      <c r="C50" s="772" t="s">
        <v>59</v>
      </c>
      <c r="D50" s="778"/>
      <c r="E50" s="1537">
        <v>27.638428774254614</v>
      </c>
      <c r="F50" s="1537"/>
      <c r="G50" s="1537">
        <v>29.959387691346457</v>
      </c>
      <c r="H50" s="1537"/>
      <c r="I50" s="1537">
        <v>28.875379939209729</v>
      </c>
      <c r="J50" s="1537"/>
      <c r="K50" s="1537">
        <v>27.716105550500458</v>
      </c>
      <c r="L50" s="1537"/>
      <c r="M50" s="1537">
        <v>29.363033873343149</v>
      </c>
      <c r="N50" s="1537"/>
      <c r="O50" s="1257"/>
      <c r="P50" s="1255"/>
    </row>
    <row r="51" spans="1:16" s="1283" customFormat="1" ht="11.25" customHeight="1" x14ac:dyDescent="0.2">
      <c r="A51" s="1280"/>
      <c r="B51" s="1229"/>
      <c r="C51" s="775"/>
      <c r="D51" s="1211" t="s">
        <v>71</v>
      </c>
      <c r="E51" s="1536">
        <v>47.888127853881286</v>
      </c>
      <c r="F51" s="1536"/>
      <c r="G51" s="1536">
        <v>48.957247132429615</v>
      </c>
      <c r="H51" s="1536"/>
      <c r="I51" s="1536">
        <v>47.182662538699695</v>
      </c>
      <c r="J51" s="1536"/>
      <c r="K51" s="1536">
        <v>47.60341431385423</v>
      </c>
      <c r="L51" s="1536"/>
      <c r="M51" s="1536">
        <v>48.589341692789965</v>
      </c>
      <c r="N51" s="1536"/>
      <c r="O51" s="1237"/>
      <c r="P51" s="1280"/>
    </row>
    <row r="52" spans="1:16" s="1258" customFormat="1" ht="11.25" customHeight="1" x14ac:dyDescent="0.2">
      <c r="A52" s="1255"/>
      <c r="B52" s="1256"/>
      <c r="C52" s="772"/>
      <c r="D52" s="1211" t="s">
        <v>156</v>
      </c>
      <c r="E52" s="1536">
        <v>15.239726027397261</v>
      </c>
      <c r="F52" s="1536"/>
      <c r="G52" s="1536">
        <v>15.432742440041711</v>
      </c>
      <c r="H52" s="1536"/>
      <c r="I52" s="1536">
        <v>15.232198142414862</v>
      </c>
      <c r="J52" s="1536"/>
      <c r="K52" s="1536">
        <v>15.036112934996716</v>
      </c>
      <c r="L52" s="1536"/>
      <c r="M52" s="1536">
        <v>15.548589341692789</v>
      </c>
      <c r="N52" s="1536"/>
      <c r="O52" s="1257"/>
      <c r="P52" s="1255"/>
    </row>
    <row r="53" spans="1:16" s="1258" customFormat="1" ht="13.5" customHeight="1" x14ac:dyDescent="0.2">
      <c r="A53" s="1255"/>
      <c r="B53" s="1256"/>
      <c r="C53" s="772" t="s">
        <v>190</v>
      </c>
      <c r="D53" s="778"/>
      <c r="E53" s="1537">
        <v>7.272440448020193</v>
      </c>
      <c r="F53" s="1537"/>
      <c r="G53" s="1537">
        <v>6.7322711652608556</v>
      </c>
      <c r="H53" s="1537"/>
      <c r="I53" s="1537">
        <v>7.7418201323082432</v>
      </c>
      <c r="J53" s="1537"/>
      <c r="K53" s="1537">
        <v>7.6615104640582352</v>
      </c>
      <c r="L53" s="1537"/>
      <c r="M53" s="1537">
        <v>6.8851251840942558</v>
      </c>
      <c r="N53" s="1537"/>
      <c r="O53" s="1257"/>
      <c r="P53" s="1255"/>
    </row>
    <row r="54" spans="1:16" s="1283" customFormat="1" ht="11.25" customHeight="1" x14ac:dyDescent="0.2">
      <c r="A54" s="1280"/>
      <c r="B54" s="1323"/>
      <c r="C54" s="775"/>
      <c r="D54" s="1211" t="s">
        <v>71</v>
      </c>
      <c r="E54" s="1536">
        <v>52.494577006507591</v>
      </c>
      <c r="F54" s="1536"/>
      <c r="G54" s="1536">
        <v>50.11600928074246</v>
      </c>
      <c r="H54" s="1536"/>
      <c r="I54" s="1536">
        <v>49.191685912240189</v>
      </c>
      <c r="J54" s="1536"/>
      <c r="K54" s="1536">
        <v>56.532066508313541</v>
      </c>
      <c r="L54" s="1536"/>
      <c r="M54" s="1536">
        <v>49.197860962566843</v>
      </c>
      <c r="N54" s="1536"/>
      <c r="O54" s="1237"/>
      <c r="P54" s="1280"/>
    </row>
    <row r="55" spans="1:16" s="1258" customFormat="1" ht="11.25" customHeight="1" x14ac:dyDescent="0.2">
      <c r="A55" s="1255"/>
      <c r="B55" s="1256"/>
      <c r="C55" s="772"/>
      <c r="D55" s="1211" t="s">
        <v>156</v>
      </c>
      <c r="E55" s="1536">
        <v>18.655097613882862</v>
      </c>
      <c r="F55" s="1536"/>
      <c r="G55" s="1536">
        <v>16.009280742459396</v>
      </c>
      <c r="H55" s="1536"/>
      <c r="I55" s="1536">
        <v>15.473441108545035</v>
      </c>
      <c r="J55" s="1536"/>
      <c r="K55" s="1536">
        <v>15.201900237529692</v>
      </c>
      <c r="L55" s="1536"/>
      <c r="M55" s="1536">
        <v>16.310160427807485</v>
      </c>
      <c r="N55" s="1536"/>
      <c r="O55" s="1257"/>
      <c r="P55" s="1255"/>
    </row>
    <row r="56" spans="1:16" s="1258" customFormat="1" ht="13.5" customHeight="1" x14ac:dyDescent="0.2">
      <c r="A56" s="1255"/>
      <c r="B56" s="1256"/>
      <c r="C56" s="772" t="s">
        <v>191</v>
      </c>
      <c r="D56" s="778"/>
      <c r="E56" s="1537">
        <v>4.4328758479255406</v>
      </c>
      <c r="F56" s="1537"/>
      <c r="G56" s="1537">
        <v>4.1705716963448918</v>
      </c>
      <c r="H56" s="1537"/>
      <c r="I56" s="1537">
        <v>3.2540675844806008</v>
      </c>
      <c r="J56" s="1537"/>
      <c r="K56" s="1537">
        <v>3.0755232029117376</v>
      </c>
      <c r="L56" s="1537"/>
      <c r="M56" s="1537">
        <v>3.8107511045655373</v>
      </c>
      <c r="N56" s="1537"/>
      <c r="O56" s="1257"/>
      <c r="P56" s="1255"/>
    </row>
    <row r="57" spans="1:16" s="1283" customFormat="1" ht="11.25" customHeight="1" x14ac:dyDescent="0.2">
      <c r="A57" s="1280"/>
      <c r="B57" s="1323"/>
      <c r="C57" s="775"/>
      <c r="D57" s="1211" t="s">
        <v>71</v>
      </c>
      <c r="E57" s="1536">
        <v>46.263345195729535</v>
      </c>
      <c r="F57" s="1536"/>
      <c r="G57" s="1536">
        <v>46.441947565543074</v>
      </c>
      <c r="H57" s="1536"/>
      <c r="I57" s="1536">
        <v>50</v>
      </c>
      <c r="J57" s="1536"/>
      <c r="K57" s="1536">
        <v>40.236686390532547</v>
      </c>
      <c r="L57" s="1536"/>
      <c r="M57" s="1536">
        <v>43.961352657004831</v>
      </c>
      <c r="N57" s="1536"/>
      <c r="O57" s="1237"/>
      <c r="P57" s="1280"/>
    </row>
    <row r="58" spans="1:16" s="1258" customFormat="1" ht="11.25" customHeight="1" x14ac:dyDescent="0.2">
      <c r="A58" s="1255"/>
      <c r="B58" s="1256"/>
      <c r="C58" s="772"/>
      <c r="D58" s="1211" t="s">
        <v>156</v>
      </c>
      <c r="E58" s="1536">
        <v>12.455516014234874</v>
      </c>
      <c r="F58" s="1536"/>
      <c r="G58" s="1536">
        <v>16.479400749063672</v>
      </c>
      <c r="H58" s="1536"/>
      <c r="I58" s="1536">
        <v>18.681318681318682</v>
      </c>
      <c r="J58" s="1536"/>
      <c r="K58" s="1536">
        <v>16.568047337278109</v>
      </c>
      <c r="L58" s="1536"/>
      <c r="M58" s="1536">
        <v>18.357487922705314</v>
      </c>
      <c r="N58" s="1536"/>
      <c r="O58" s="1257"/>
      <c r="P58" s="1255"/>
    </row>
    <row r="59" spans="1:16" s="1258" customFormat="1" ht="13.5" customHeight="1" x14ac:dyDescent="0.2">
      <c r="A59" s="1255"/>
      <c r="B59" s="1256"/>
      <c r="C59" s="772" t="s">
        <v>130</v>
      </c>
      <c r="D59" s="778"/>
      <c r="E59" s="1537">
        <v>2.4136299100804544</v>
      </c>
      <c r="F59" s="1537"/>
      <c r="G59" s="1537">
        <v>2.3430178069353325</v>
      </c>
      <c r="H59" s="1537"/>
      <c r="I59" s="1537">
        <v>2.3779724655819781</v>
      </c>
      <c r="J59" s="1537"/>
      <c r="K59" s="1537">
        <v>2.3657870791628755</v>
      </c>
      <c r="L59" s="1537"/>
      <c r="M59" s="1537">
        <v>2.3195876288659791</v>
      </c>
      <c r="N59" s="1537"/>
      <c r="O59" s="1257"/>
      <c r="P59" s="1255"/>
    </row>
    <row r="60" spans="1:16" s="1283" customFormat="1" ht="11.25" customHeight="1" x14ac:dyDescent="0.2">
      <c r="A60" s="1280"/>
      <c r="B60" s="1323"/>
      <c r="C60" s="775"/>
      <c r="D60" s="1211" t="s">
        <v>71</v>
      </c>
      <c r="E60" s="1536">
        <v>39.869281045751634</v>
      </c>
      <c r="F60" s="1536"/>
      <c r="G60" s="1536">
        <v>46</v>
      </c>
      <c r="H60" s="1536"/>
      <c r="I60" s="1536">
        <v>39.097744360902254</v>
      </c>
      <c r="J60" s="1536"/>
      <c r="K60" s="1536">
        <v>36.92307692307692</v>
      </c>
      <c r="L60" s="1536"/>
      <c r="M60" s="1536">
        <v>38.095238095238095</v>
      </c>
      <c r="N60" s="1536"/>
      <c r="O60" s="1237"/>
      <c r="P60" s="1280"/>
    </row>
    <row r="61" spans="1:16" s="1258" customFormat="1" ht="11.25" customHeight="1" x14ac:dyDescent="0.2">
      <c r="A61" s="1255"/>
      <c r="B61" s="1256"/>
      <c r="C61" s="772"/>
      <c r="D61" s="1211" t="s">
        <v>156</v>
      </c>
      <c r="E61" s="1536">
        <v>27.450980392156865</v>
      </c>
      <c r="F61" s="1536"/>
      <c r="G61" s="1536">
        <v>26</v>
      </c>
      <c r="H61" s="1536"/>
      <c r="I61" s="1536">
        <v>28.571428571428569</v>
      </c>
      <c r="J61" s="1536"/>
      <c r="K61" s="1536">
        <v>27.692307692307693</v>
      </c>
      <c r="L61" s="1536"/>
      <c r="M61" s="1536">
        <v>23.015873015873016</v>
      </c>
      <c r="N61" s="1536"/>
      <c r="O61" s="1257"/>
      <c r="P61" s="1255"/>
    </row>
    <row r="62" spans="1:16" ht="13.5" customHeight="1" x14ac:dyDescent="0.2">
      <c r="A62" s="1216"/>
      <c r="B62" s="1256"/>
      <c r="C62" s="772" t="s">
        <v>131</v>
      </c>
      <c r="D62" s="778"/>
      <c r="E62" s="1537">
        <v>3.0288689067676291</v>
      </c>
      <c r="F62" s="1537"/>
      <c r="G62" s="1537">
        <v>2.9522024367385189</v>
      </c>
      <c r="H62" s="1537"/>
      <c r="I62" s="1537">
        <v>3.075272662256392</v>
      </c>
      <c r="J62" s="1537"/>
      <c r="K62" s="1537">
        <v>3.1847133757961785</v>
      </c>
      <c r="L62" s="1537"/>
      <c r="M62" s="1537">
        <v>2.5957290132547861</v>
      </c>
      <c r="N62" s="1537"/>
      <c r="O62" s="1242"/>
      <c r="P62" s="1216"/>
    </row>
    <row r="63" spans="1:16" s="1283" customFormat="1" ht="11.25" customHeight="1" x14ac:dyDescent="0.2">
      <c r="A63" s="1280"/>
      <c r="B63" s="1323"/>
      <c r="C63" s="775"/>
      <c r="D63" s="1211" t="s">
        <v>71</v>
      </c>
      <c r="E63" s="1536">
        <v>48.437500000000007</v>
      </c>
      <c r="F63" s="1536"/>
      <c r="G63" s="1536">
        <v>48.148148148148152</v>
      </c>
      <c r="H63" s="1536"/>
      <c r="I63" s="1536">
        <v>40.697674418604649</v>
      </c>
      <c r="J63" s="1536"/>
      <c r="K63" s="1536">
        <v>46.857142857142854</v>
      </c>
      <c r="L63" s="1536"/>
      <c r="M63" s="1536">
        <v>45.390070921985817</v>
      </c>
      <c r="N63" s="1536"/>
      <c r="O63" s="1237"/>
      <c r="P63" s="1280"/>
    </row>
    <row r="64" spans="1:16" ht="11.25" customHeight="1" x14ac:dyDescent="0.2">
      <c r="A64" s="1216"/>
      <c r="B64" s="1256"/>
      <c r="C64" s="772"/>
      <c r="D64" s="1211" t="s">
        <v>156</v>
      </c>
      <c r="E64" s="1536">
        <v>19.791666666666664</v>
      </c>
      <c r="F64" s="1536"/>
      <c r="G64" s="1536">
        <v>20.105820105820108</v>
      </c>
      <c r="H64" s="1536"/>
      <c r="I64" s="1536">
        <v>18.02325581395349</v>
      </c>
      <c r="J64" s="1536"/>
      <c r="K64" s="1536">
        <v>20.571428571428569</v>
      </c>
      <c r="L64" s="1536"/>
      <c r="M64" s="1536">
        <v>19.858156028368793</v>
      </c>
      <c r="N64" s="1536"/>
      <c r="O64" s="1242"/>
      <c r="P64" s="1216"/>
    </row>
    <row r="65" spans="1:16" s="853" customFormat="1" ht="12" customHeight="1" x14ac:dyDescent="0.2">
      <c r="A65" s="883"/>
      <c r="B65" s="884"/>
      <c r="C65" s="885" t="s">
        <v>422</v>
      </c>
      <c r="D65" s="886"/>
      <c r="E65" s="887"/>
      <c r="F65" s="1261"/>
      <c r="G65" s="887"/>
      <c r="H65" s="1261"/>
      <c r="I65" s="887"/>
      <c r="J65" s="1261"/>
      <c r="K65" s="887"/>
      <c r="L65" s="1261"/>
      <c r="M65" s="887"/>
      <c r="N65" s="1261"/>
      <c r="O65" s="888"/>
      <c r="P65" s="879"/>
    </row>
    <row r="66" spans="1:16" s="1326" customFormat="1" ht="13.5" customHeight="1" x14ac:dyDescent="0.2">
      <c r="A66" s="1324"/>
      <c r="B66" s="1256"/>
      <c r="C66" s="1263" t="s">
        <v>404</v>
      </c>
      <c r="D66" s="775"/>
      <c r="E66" s="1538" t="s">
        <v>88</v>
      </c>
      <c r="F66" s="1538"/>
      <c r="G66" s="1538"/>
      <c r="H66" s="1538"/>
      <c r="I66" s="1538"/>
      <c r="J66" s="1538"/>
      <c r="K66" s="1538"/>
      <c r="L66" s="1538"/>
      <c r="M66" s="1538"/>
      <c r="N66" s="1538"/>
      <c r="O66" s="1325"/>
      <c r="P66" s="1324"/>
    </row>
    <row r="67" spans="1:16" ht="13.5" customHeight="1" x14ac:dyDescent="0.2">
      <c r="A67" s="1216"/>
      <c r="B67" s="1327">
        <v>8</v>
      </c>
      <c r="C67" s="1507">
        <v>42826</v>
      </c>
      <c r="D67" s="1507"/>
      <c r="E67" s="1212"/>
      <c r="F67" s="1212"/>
      <c r="G67" s="1212"/>
      <c r="H67" s="1212"/>
      <c r="I67" s="1212"/>
      <c r="J67" s="1212"/>
      <c r="K67" s="1212"/>
      <c r="L67" s="1212"/>
      <c r="M67" s="1212"/>
      <c r="N67" s="1212"/>
      <c r="O67" s="1301"/>
      <c r="P67" s="1216"/>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44" t="s">
        <v>405</v>
      </c>
      <c r="C1" s="1544"/>
      <c r="D1" s="1544"/>
      <c r="E1" s="133"/>
      <c r="F1" s="133"/>
      <c r="G1" s="133"/>
      <c r="H1" s="133"/>
      <c r="I1" s="133"/>
      <c r="J1" s="133"/>
      <c r="K1" s="133"/>
      <c r="L1" s="133"/>
      <c r="M1" s="133"/>
      <c r="N1" s="133"/>
      <c r="O1" s="133"/>
      <c r="P1" s="133"/>
      <c r="Q1" s="133"/>
      <c r="R1" s="133"/>
      <c r="S1" s="131"/>
    </row>
    <row r="2" spans="1:19" ht="6" customHeight="1" x14ac:dyDescent="0.2">
      <c r="A2" s="131"/>
      <c r="B2" s="598"/>
      <c r="C2" s="598"/>
      <c r="D2" s="598"/>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9"/>
      <c r="F3" s="569"/>
      <c r="G3" s="133"/>
      <c r="H3" s="133"/>
      <c r="I3" s="133"/>
      <c r="J3" s="133"/>
      <c r="K3" s="133"/>
      <c r="L3" s="133"/>
      <c r="M3" s="133"/>
      <c r="N3" s="133"/>
      <c r="O3" s="133"/>
      <c r="P3" s="569"/>
      <c r="Q3" s="569" t="s">
        <v>70</v>
      </c>
      <c r="R3" s="229"/>
      <c r="S3" s="133"/>
    </row>
    <row r="4" spans="1:19" ht="13.5" customHeight="1" thickBot="1" x14ac:dyDescent="0.25">
      <c r="A4" s="131"/>
      <c r="B4" s="133"/>
      <c r="C4" s="392" t="s">
        <v>406</v>
      </c>
      <c r="D4" s="397"/>
      <c r="E4" s="398"/>
      <c r="F4" s="398"/>
      <c r="G4" s="398"/>
      <c r="H4" s="398"/>
      <c r="I4" s="398"/>
      <c r="J4" s="398"/>
      <c r="K4" s="398"/>
      <c r="L4" s="398"/>
      <c r="M4" s="398"/>
      <c r="N4" s="398"/>
      <c r="O4" s="398"/>
      <c r="P4" s="398"/>
      <c r="Q4" s="399"/>
      <c r="R4" s="229"/>
      <c r="S4" s="133"/>
    </row>
    <row r="5" spans="1:19" ht="12" customHeight="1" x14ac:dyDescent="0.2">
      <c r="A5" s="131"/>
      <c r="B5" s="133"/>
      <c r="C5" s="934" t="s">
        <v>78</v>
      </c>
      <c r="D5" s="934"/>
      <c r="E5" s="180"/>
      <c r="F5" s="180"/>
      <c r="G5" s="180"/>
      <c r="H5" s="180"/>
      <c r="I5" s="180"/>
      <c r="J5" s="180"/>
      <c r="K5" s="180"/>
      <c r="L5" s="180"/>
      <c r="M5" s="180"/>
      <c r="N5" s="180"/>
      <c r="O5" s="180"/>
      <c r="P5" s="180"/>
      <c r="Q5" s="180"/>
      <c r="R5" s="229"/>
      <c r="S5" s="133"/>
    </row>
    <row r="6" spans="1:19" s="92" customFormat="1" ht="13.5" customHeight="1" x14ac:dyDescent="0.2">
      <c r="A6" s="159"/>
      <c r="B6" s="168"/>
      <c r="C6" s="1539" t="s">
        <v>127</v>
      </c>
      <c r="D6" s="1540"/>
      <c r="E6" s="1540"/>
      <c r="F6" s="1540"/>
      <c r="G6" s="1540"/>
      <c r="H6" s="1540"/>
      <c r="I6" s="1540"/>
      <c r="J6" s="1540"/>
      <c r="K6" s="1540"/>
      <c r="L6" s="1540"/>
      <c r="M6" s="1540"/>
      <c r="N6" s="1540"/>
      <c r="O6" s="1540"/>
      <c r="P6" s="1540"/>
      <c r="Q6" s="1541"/>
      <c r="R6" s="229"/>
      <c r="S6" s="2"/>
    </row>
    <row r="7" spans="1:19" s="92" customFormat="1" ht="3.75" customHeight="1" x14ac:dyDescent="0.2">
      <c r="A7" s="159"/>
      <c r="B7" s="168"/>
      <c r="C7" s="935"/>
      <c r="D7" s="935"/>
      <c r="E7" s="936"/>
      <c r="F7" s="936"/>
      <c r="G7" s="936"/>
      <c r="H7" s="936"/>
      <c r="I7" s="936"/>
      <c r="J7" s="936"/>
      <c r="K7" s="936"/>
      <c r="L7" s="936"/>
      <c r="M7" s="936"/>
      <c r="N7" s="936"/>
      <c r="O7" s="936"/>
      <c r="P7" s="936"/>
      <c r="Q7" s="936"/>
      <c r="R7" s="229"/>
      <c r="S7" s="2"/>
    </row>
    <row r="8" spans="1:19" s="92" customFormat="1" ht="13.5" customHeight="1" x14ac:dyDescent="0.2">
      <c r="A8" s="159"/>
      <c r="B8" s="168"/>
      <c r="C8" s="936"/>
      <c r="D8" s="936"/>
      <c r="E8" s="1546">
        <v>2016</v>
      </c>
      <c r="F8" s="1546"/>
      <c r="G8" s="1546"/>
      <c r="H8" s="1546"/>
      <c r="I8" s="1546"/>
      <c r="J8" s="1546"/>
      <c r="K8" s="1546"/>
      <c r="L8" s="1546"/>
      <c r="M8" s="1546"/>
      <c r="N8" s="1546"/>
      <c r="O8" s="1328"/>
      <c r="P8" s="1329">
        <v>2017</v>
      </c>
      <c r="Q8" s="1329"/>
      <c r="R8" s="229"/>
      <c r="S8" s="2"/>
    </row>
    <row r="9" spans="1:19" ht="12.75" customHeight="1" x14ac:dyDescent="0.2">
      <c r="A9" s="131"/>
      <c r="B9" s="133"/>
      <c r="C9" s="1545"/>
      <c r="D9" s="1545"/>
      <c r="E9" s="727" t="s">
        <v>103</v>
      </c>
      <c r="F9" s="727" t="s">
        <v>102</v>
      </c>
      <c r="G9" s="727" t="s">
        <v>101</v>
      </c>
      <c r="H9" s="727" t="s">
        <v>100</v>
      </c>
      <c r="I9" s="727" t="s">
        <v>99</v>
      </c>
      <c r="J9" s="727" t="s">
        <v>98</v>
      </c>
      <c r="K9" s="727" t="s">
        <v>97</v>
      </c>
      <c r="L9" s="727" t="s">
        <v>96</v>
      </c>
      <c r="M9" s="727" t="s">
        <v>95</v>
      </c>
      <c r="N9" s="727" t="s">
        <v>94</v>
      </c>
      <c r="O9" s="727" t="s">
        <v>93</v>
      </c>
      <c r="P9" s="727" t="s">
        <v>104</v>
      </c>
      <c r="Q9" s="727" t="s">
        <v>103</v>
      </c>
      <c r="R9" s="229"/>
      <c r="S9" s="133"/>
    </row>
    <row r="10" spans="1:19" ht="3.75" customHeight="1" x14ac:dyDescent="0.2">
      <c r="A10" s="131"/>
      <c r="B10" s="133"/>
      <c r="C10" s="894"/>
      <c r="D10" s="894"/>
      <c r="E10" s="892"/>
      <c r="F10" s="892"/>
      <c r="G10" s="892"/>
      <c r="H10" s="892"/>
      <c r="I10" s="892"/>
      <c r="J10" s="892"/>
      <c r="K10" s="892"/>
      <c r="L10" s="892"/>
      <c r="M10" s="892"/>
      <c r="N10" s="892"/>
      <c r="O10" s="892"/>
      <c r="P10" s="892"/>
      <c r="Q10" s="892"/>
      <c r="R10" s="229"/>
      <c r="S10" s="133"/>
    </row>
    <row r="11" spans="1:19" ht="13.5" customHeight="1" x14ac:dyDescent="0.2">
      <c r="A11" s="131"/>
      <c r="B11" s="133"/>
      <c r="C11" s="1542" t="s">
        <v>390</v>
      </c>
      <c r="D11" s="1543"/>
      <c r="E11" s="893"/>
      <c r="F11" s="893"/>
      <c r="G11" s="893"/>
      <c r="H11" s="893"/>
      <c r="I11" s="893"/>
      <c r="J11" s="893"/>
      <c r="K11" s="893"/>
      <c r="L11" s="893"/>
      <c r="M11" s="893"/>
      <c r="N11" s="893"/>
      <c r="O11" s="893"/>
      <c r="P11" s="893"/>
      <c r="Q11" s="893"/>
      <c r="R11" s="229"/>
      <c r="S11" s="133"/>
    </row>
    <row r="12" spans="1:19" s="167" customFormat="1" ht="13.5" customHeight="1" x14ac:dyDescent="0.2">
      <c r="A12" s="159"/>
      <c r="B12" s="168"/>
      <c r="D12" s="940" t="s">
        <v>68</v>
      </c>
      <c r="E12" s="895">
        <v>90</v>
      </c>
      <c r="F12" s="895">
        <v>84</v>
      </c>
      <c r="G12" s="895">
        <v>70</v>
      </c>
      <c r="H12" s="895">
        <v>72</v>
      </c>
      <c r="I12" s="895">
        <v>67</v>
      </c>
      <c r="J12" s="895">
        <v>51</v>
      </c>
      <c r="K12" s="895">
        <v>64</v>
      </c>
      <c r="L12" s="895">
        <v>74</v>
      </c>
      <c r="M12" s="895">
        <v>89</v>
      </c>
      <c r="N12" s="895">
        <v>95</v>
      </c>
      <c r="O12" s="895">
        <v>87</v>
      </c>
      <c r="P12" s="895">
        <v>78</v>
      </c>
      <c r="Q12" s="895">
        <v>66</v>
      </c>
      <c r="R12" s="229"/>
      <c r="S12" s="133"/>
    </row>
    <row r="13" spans="1:19" s="156" customFormat="1" ht="18.75" customHeight="1" x14ac:dyDescent="0.2">
      <c r="A13" s="159"/>
      <c r="B13" s="168"/>
      <c r="C13" s="597"/>
      <c r="D13" s="230"/>
      <c r="E13" s="161"/>
      <c r="F13" s="161"/>
      <c r="G13" s="161"/>
      <c r="H13" s="161"/>
      <c r="I13" s="161"/>
      <c r="J13" s="161"/>
      <c r="K13" s="161"/>
      <c r="L13" s="161"/>
      <c r="M13" s="161"/>
      <c r="N13" s="161"/>
      <c r="O13" s="161"/>
      <c r="P13" s="161"/>
      <c r="Q13" s="161"/>
      <c r="R13" s="229"/>
      <c r="S13" s="133"/>
    </row>
    <row r="14" spans="1:19" s="156" customFormat="1" ht="13.5" customHeight="1" x14ac:dyDescent="0.2">
      <c r="A14" s="159"/>
      <c r="B14" s="168"/>
      <c r="C14" s="1542" t="s">
        <v>144</v>
      </c>
      <c r="D14" s="1543"/>
      <c r="E14" s="161"/>
      <c r="F14" s="161"/>
      <c r="G14" s="161"/>
      <c r="H14" s="161"/>
      <c r="I14" s="161"/>
      <c r="J14" s="161"/>
      <c r="K14" s="161"/>
      <c r="L14" s="161"/>
      <c r="M14" s="161"/>
      <c r="N14" s="161"/>
      <c r="O14" s="161"/>
      <c r="P14" s="161"/>
      <c r="Q14" s="161"/>
      <c r="R14" s="229"/>
      <c r="S14" s="133"/>
    </row>
    <row r="15" spans="1:19" s="163" customFormat="1" ht="13.5" customHeight="1" x14ac:dyDescent="0.2">
      <c r="A15" s="159"/>
      <c r="B15" s="168"/>
      <c r="D15" s="940" t="s">
        <v>68</v>
      </c>
      <c r="E15" s="928">
        <v>1313</v>
      </c>
      <c r="F15" s="928">
        <v>1226</v>
      </c>
      <c r="G15" s="928">
        <v>885</v>
      </c>
      <c r="H15" s="928">
        <v>1135</v>
      </c>
      <c r="I15" s="928">
        <v>822</v>
      </c>
      <c r="J15" s="928">
        <v>794</v>
      </c>
      <c r="K15" s="928">
        <v>857</v>
      </c>
      <c r="L15" s="928">
        <v>1206</v>
      </c>
      <c r="M15" s="928">
        <v>1448</v>
      </c>
      <c r="N15" s="928">
        <v>1983</v>
      </c>
      <c r="O15" s="928">
        <v>1653</v>
      </c>
      <c r="P15" s="928">
        <v>1154</v>
      </c>
      <c r="Q15" s="928">
        <v>892</v>
      </c>
      <c r="R15" s="232"/>
      <c r="S15" s="157"/>
    </row>
    <row r="16" spans="1:19" s="137" customFormat="1" ht="26.25" customHeight="1" x14ac:dyDescent="0.2">
      <c r="A16" s="960"/>
      <c r="B16" s="136"/>
      <c r="C16" s="961"/>
      <c r="D16" s="962" t="s">
        <v>610</v>
      </c>
      <c r="E16" s="963">
        <v>820</v>
      </c>
      <c r="F16" s="963">
        <v>673</v>
      </c>
      <c r="G16" s="963">
        <v>514</v>
      </c>
      <c r="H16" s="963">
        <v>533</v>
      </c>
      <c r="I16" s="963">
        <v>404</v>
      </c>
      <c r="J16" s="963">
        <v>533</v>
      </c>
      <c r="K16" s="963">
        <v>571</v>
      </c>
      <c r="L16" s="963">
        <v>913</v>
      </c>
      <c r="M16" s="963">
        <v>1091</v>
      </c>
      <c r="N16" s="963">
        <v>1287</v>
      </c>
      <c r="O16" s="963">
        <v>1230</v>
      </c>
      <c r="P16" s="963">
        <v>612</v>
      </c>
      <c r="Q16" s="963">
        <v>594</v>
      </c>
      <c r="R16" s="958"/>
      <c r="S16" s="136"/>
    </row>
    <row r="17" spans="1:19" s="156" customFormat="1" ht="18.75" customHeight="1" x14ac:dyDescent="0.2">
      <c r="A17" s="159"/>
      <c r="B17" s="155"/>
      <c r="C17" s="597" t="s">
        <v>235</v>
      </c>
      <c r="D17" s="964" t="s">
        <v>611</v>
      </c>
      <c r="E17" s="949">
        <v>493</v>
      </c>
      <c r="F17" s="949">
        <v>553</v>
      </c>
      <c r="G17" s="949">
        <v>371</v>
      </c>
      <c r="H17" s="949">
        <v>602</v>
      </c>
      <c r="I17" s="949">
        <v>418</v>
      </c>
      <c r="J17" s="949">
        <v>261</v>
      </c>
      <c r="K17" s="949">
        <v>286</v>
      </c>
      <c r="L17" s="949">
        <v>293</v>
      </c>
      <c r="M17" s="949">
        <v>357</v>
      </c>
      <c r="N17" s="949">
        <v>696</v>
      </c>
      <c r="O17" s="949">
        <v>423</v>
      </c>
      <c r="P17" s="949">
        <v>542</v>
      </c>
      <c r="Q17" s="949">
        <v>298</v>
      </c>
      <c r="R17" s="229"/>
      <c r="S17" s="133"/>
    </row>
    <row r="18" spans="1:19" s="156" customFormat="1" x14ac:dyDescent="0.2">
      <c r="A18" s="159"/>
      <c r="B18" s="155"/>
      <c r="C18" s="597"/>
      <c r="D18" s="233"/>
      <c r="E18" s="161"/>
      <c r="F18" s="161"/>
      <c r="G18" s="161"/>
      <c r="H18" s="161"/>
      <c r="I18" s="161"/>
      <c r="J18" s="161"/>
      <c r="K18" s="161"/>
      <c r="L18" s="161"/>
      <c r="M18" s="161"/>
      <c r="N18" s="161"/>
      <c r="O18" s="161"/>
      <c r="P18" s="161"/>
      <c r="Q18" s="161"/>
      <c r="R18" s="229"/>
      <c r="S18" s="133"/>
    </row>
    <row r="19" spans="1:19" s="156" customFormat="1" ht="13.5" customHeight="1" x14ac:dyDescent="0.2">
      <c r="A19" s="159"/>
      <c r="B19" s="155"/>
      <c r="C19" s="597"/>
      <c r="D19" s="233"/>
      <c r="E19" s="151"/>
      <c r="F19" s="151"/>
      <c r="G19" s="151"/>
      <c r="H19" s="151"/>
      <c r="I19" s="151"/>
      <c r="J19" s="151"/>
      <c r="K19" s="151"/>
      <c r="L19" s="151"/>
      <c r="M19" s="151"/>
      <c r="N19" s="151"/>
      <c r="O19" s="151"/>
      <c r="P19" s="151"/>
      <c r="Q19" s="151"/>
      <c r="R19" s="229"/>
      <c r="S19" s="133"/>
    </row>
    <row r="20" spans="1:19" s="156" customFormat="1" ht="13.5" customHeight="1" x14ac:dyDescent="0.2">
      <c r="A20" s="159"/>
      <c r="B20" s="155"/>
      <c r="C20" s="597"/>
      <c r="D20" s="478"/>
      <c r="E20" s="162"/>
      <c r="F20" s="162"/>
      <c r="G20" s="162"/>
      <c r="H20" s="162"/>
      <c r="I20" s="162"/>
      <c r="J20" s="162"/>
      <c r="K20" s="162"/>
      <c r="L20" s="162"/>
      <c r="M20" s="162"/>
      <c r="N20" s="162"/>
      <c r="O20" s="162"/>
      <c r="P20" s="162"/>
      <c r="Q20" s="162"/>
      <c r="R20" s="229"/>
      <c r="S20" s="133"/>
    </row>
    <row r="21" spans="1:19" s="156" customFormat="1" ht="13.5" customHeight="1" x14ac:dyDescent="0.2">
      <c r="A21" s="159"/>
      <c r="B21" s="155"/>
      <c r="C21" s="597"/>
      <c r="D21" s="478"/>
      <c r="E21" s="162"/>
      <c r="F21" s="162"/>
      <c r="G21" s="162"/>
      <c r="H21" s="162"/>
      <c r="I21" s="162"/>
      <c r="J21" s="162"/>
      <c r="K21" s="162"/>
      <c r="L21" s="162"/>
      <c r="M21" s="162"/>
      <c r="N21" s="162"/>
      <c r="O21" s="162"/>
      <c r="P21" s="162"/>
      <c r="Q21" s="162"/>
      <c r="R21" s="229"/>
      <c r="S21" s="133"/>
    </row>
    <row r="22" spans="1:19" s="156" customFormat="1" ht="13.5" customHeight="1" x14ac:dyDescent="0.2">
      <c r="A22" s="154"/>
      <c r="B22" s="155"/>
      <c r="C22" s="597"/>
      <c r="D22" s="478"/>
      <c r="E22" s="162"/>
      <c r="F22" s="162"/>
      <c r="G22" s="162"/>
      <c r="H22" s="162"/>
      <c r="I22" s="162"/>
      <c r="J22" s="162"/>
      <c r="K22" s="162"/>
      <c r="L22" s="162"/>
      <c r="M22" s="162"/>
      <c r="N22" s="162"/>
      <c r="O22" s="162"/>
      <c r="P22" s="162"/>
      <c r="Q22" s="162"/>
      <c r="R22" s="229"/>
      <c r="S22" s="133"/>
    </row>
    <row r="23" spans="1:19" s="156" customFormat="1" ht="13.5" customHeight="1" x14ac:dyDescent="0.2">
      <c r="A23" s="154"/>
      <c r="B23" s="155"/>
      <c r="C23" s="597"/>
      <c r="D23" s="478"/>
      <c r="E23" s="162"/>
      <c r="F23" s="162"/>
      <c r="G23" s="162"/>
      <c r="H23" s="162"/>
      <c r="I23" s="162"/>
      <c r="J23" s="162"/>
      <c r="K23" s="162"/>
      <c r="L23" s="162"/>
      <c r="M23" s="162"/>
      <c r="N23" s="162"/>
      <c r="O23" s="162"/>
      <c r="P23" s="162"/>
      <c r="Q23" s="162"/>
      <c r="R23" s="229"/>
      <c r="S23" s="133"/>
    </row>
    <row r="24" spans="1:19" s="156" customFormat="1" ht="13.5" customHeight="1" x14ac:dyDescent="0.2">
      <c r="A24" s="154"/>
      <c r="B24" s="155"/>
      <c r="C24" s="597"/>
      <c r="D24" s="478"/>
      <c r="E24" s="162"/>
      <c r="F24" s="162"/>
      <c r="G24" s="162"/>
      <c r="H24" s="162"/>
      <c r="I24" s="162"/>
      <c r="J24" s="162"/>
      <c r="K24" s="162"/>
      <c r="L24" s="162"/>
      <c r="M24" s="162"/>
      <c r="N24" s="162"/>
      <c r="O24" s="162"/>
      <c r="P24" s="162"/>
      <c r="Q24" s="162"/>
      <c r="R24" s="229"/>
      <c r="S24" s="133"/>
    </row>
    <row r="25" spans="1:19" s="156" customFormat="1" ht="13.5" customHeight="1" x14ac:dyDescent="0.2">
      <c r="A25" s="154"/>
      <c r="B25" s="155"/>
      <c r="C25" s="597"/>
      <c r="D25" s="478"/>
      <c r="E25" s="162"/>
      <c r="F25" s="162"/>
      <c r="G25" s="162"/>
      <c r="H25" s="162"/>
      <c r="I25" s="162"/>
      <c r="J25" s="162"/>
      <c r="K25" s="162"/>
      <c r="L25" s="162"/>
      <c r="M25" s="162"/>
      <c r="N25" s="162"/>
      <c r="O25" s="162"/>
      <c r="P25" s="162"/>
      <c r="Q25" s="162"/>
      <c r="R25" s="229"/>
      <c r="S25" s="133"/>
    </row>
    <row r="26" spans="1:19" s="163" customFormat="1" ht="13.5" customHeight="1" x14ac:dyDescent="0.2">
      <c r="A26" s="164"/>
      <c r="B26" s="165"/>
      <c r="C26" s="479"/>
      <c r="D26" s="231"/>
      <c r="E26" s="166"/>
      <c r="F26" s="166"/>
      <c r="G26" s="166"/>
      <c r="H26" s="166"/>
      <c r="I26" s="166"/>
      <c r="J26" s="166"/>
      <c r="K26" s="166"/>
      <c r="L26" s="166"/>
      <c r="M26" s="166"/>
      <c r="N26" s="166"/>
      <c r="O26" s="166"/>
      <c r="P26" s="166"/>
      <c r="Q26" s="166"/>
      <c r="R26" s="232"/>
      <c r="S26" s="157"/>
    </row>
    <row r="27" spans="1:19" ht="13.5" customHeight="1" x14ac:dyDescent="0.2">
      <c r="A27" s="131"/>
      <c r="B27" s="133"/>
      <c r="C27" s="597"/>
      <c r="D27" s="134"/>
      <c r="E27" s="162"/>
      <c r="F27" s="162"/>
      <c r="G27" s="162"/>
      <c r="H27" s="162"/>
      <c r="I27" s="162"/>
      <c r="J27" s="162"/>
      <c r="K27" s="162"/>
      <c r="L27" s="162"/>
      <c r="M27" s="162"/>
      <c r="N27" s="162"/>
      <c r="O27" s="162"/>
      <c r="P27" s="162"/>
      <c r="Q27" s="162"/>
      <c r="R27" s="229"/>
      <c r="S27" s="133"/>
    </row>
    <row r="28" spans="1:19" s="156" customFormat="1" ht="13.5" customHeight="1" x14ac:dyDescent="0.2">
      <c r="A28" s="154"/>
      <c r="B28" s="155"/>
      <c r="C28" s="597"/>
      <c r="D28" s="134"/>
      <c r="E28" s="162"/>
      <c r="F28" s="162"/>
      <c r="G28" s="162"/>
      <c r="H28" s="162"/>
      <c r="I28" s="162"/>
      <c r="J28" s="162"/>
      <c r="K28" s="162"/>
      <c r="L28" s="162"/>
      <c r="M28" s="162"/>
      <c r="N28" s="162"/>
      <c r="O28" s="162"/>
      <c r="P28" s="162"/>
      <c r="Q28" s="162"/>
      <c r="R28" s="229"/>
      <c r="S28" s="133"/>
    </row>
    <row r="29" spans="1:19" s="156" customFormat="1" ht="13.5" customHeight="1" x14ac:dyDescent="0.2">
      <c r="A29" s="154"/>
      <c r="B29" s="155"/>
      <c r="C29" s="597"/>
      <c r="D29" s="233"/>
      <c r="E29" s="162"/>
      <c r="F29" s="162"/>
      <c r="G29" s="162"/>
      <c r="H29" s="162"/>
      <c r="I29" s="162"/>
      <c r="J29" s="162"/>
      <c r="K29" s="162"/>
      <c r="L29" s="162"/>
      <c r="M29" s="162"/>
      <c r="N29" s="162"/>
      <c r="O29" s="162"/>
      <c r="P29" s="162"/>
      <c r="Q29" s="162"/>
      <c r="R29" s="229"/>
      <c r="S29" s="133"/>
    </row>
    <row r="30" spans="1:19" s="156" customFormat="1" ht="13.5" customHeight="1" x14ac:dyDescent="0.2">
      <c r="A30" s="154"/>
      <c r="B30" s="155"/>
      <c r="C30" s="597"/>
      <c r="D30" s="730"/>
      <c r="E30" s="731"/>
      <c r="F30" s="731"/>
      <c r="G30" s="731"/>
      <c r="H30" s="731"/>
      <c r="I30" s="731"/>
      <c r="J30" s="731"/>
      <c r="K30" s="731"/>
      <c r="L30" s="731"/>
      <c r="M30" s="731"/>
      <c r="N30" s="731"/>
      <c r="O30" s="731"/>
      <c r="P30" s="731"/>
      <c r="Q30" s="731"/>
      <c r="R30" s="229"/>
      <c r="S30" s="133"/>
    </row>
    <row r="31" spans="1:19" s="163" customFormat="1" ht="13.5" customHeight="1" x14ac:dyDescent="0.2">
      <c r="A31" s="164"/>
      <c r="B31" s="165"/>
      <c r="C31" s="479"/>
      <c r="D31" s="732"/>
      <c r="E31" s="732"/>
      <c r="F31" s="732"/>
      <c r="G31" s="732"/>
      <c r="H31" s="732"/>
      <c r="I31" s="732"/>
      <c r="J31" s="732"/>
      <c r="K31" s="732"/>
      <c r="L31" s="732"/>
      <c r="M31" s="732"/>
      <c r="N31" s="732"/>
      <c r="O31" s="732"/>
      <c r="P31" s="732"/>
      <c r="Q31" s="732"/>
      <c r="R31" s="232"/>
      <c r="S31" s="157"/>
    </row>
    <row r="32" spans="1:19" ht="35.25" customHeight="1" x14ac:dyDescent="0.2">
      <c r="A32" s="131"/>
      <c r="B32" s="133"/>
      <c r="C32" s="597"/>
      <c r="D32" s="733"/>
      <c r="E32" s="731"/>
      <c r="F32" s="731"/>
      <c r="G32" s="731"/>
      <c r="H32" s="731"/>
      <c r="I32" s="731"/>
      <c r="J32" s="731"/>
      <c r="K32" s="731"/>
      <c r="L32" s="731"/>
      <c r="M32" s="731"/>
      <c r="N32" s="731"/>
      <c r="O32" s="731"/>
      <c r="P32" s="731"/>
      <c r="Q32" s="731"/>
      <c r="R32" s="229"/>
      <c r="S32" s="133"/>
    </row>
    <row r="33" spans="1:19" ht="13.5" customHeight="1" x14ac:dyDescent="0.2">
      <c r="A33" s="131"/>
      <c r="B33" s="133"/>
      <c r="C33" s="941" t="s">
        <v>178</v>
      </c>
      <c r="D33" s="942"/>
      <c r="E33" s="942"/>
      <c r="F33" s="942"/>
      <c r="G33" s="942"/>
      <c r="H33" s="942"/>
      <c r="I33" s="942"/>
      <c r="J33" s="942"/>
      <c r="K33" s="942"/>
      <c r="L33" s="942"/>
      <c r="M33" s="942"/>
      <c r="N33" s="942"/>
      <c r="O33" s="942"/>
      <c r="P33" s="942"/>
      <c r="Q33" s="943"/>
      <c r="R33" s="229"/>
      <c r="S33" s="160"/>
    </row>
    <row r="34" spans="1:19" s="156" customFormat="1" ht="3.75" customHeight="1" x14ac:dyDescent="0.2">
      <c r="A34" s="154"/>
      <c r="B34" s="155"/>
      <c r="C34" s="597"/>
      <c r="D34" s="233"/>
      <c r="E34" s="162"/>
      <c r="F34" s="162"/>
      <c r="G34" s="162"/>
      <c r="H34" s="162"/>
      <c r="I34" s="162"/>
      <c r="J34" s="162"/>
      <c r="K34" s="162"/>
      <c r="L34" s="162"/>
      <c r="M34" s="162"/>
      <c r="N34" s="162"/>
      <c r="O34" s="162"/>
      <c r="P34" s="162"/>
      <c r="Q34" s="162"/>
      <c r="R34" s="229"/>
      <c r="S34" s="133"/>
    </row>
    <row r="35" spans="1:19" ht="12.75" customHeight="1" x14ac:dyDescent="0.2">
      <c r="A35" s="131"/>
      <c r="B35" s="133"/>
      <c r="C35" s="1545"/>
      <c r="D35" s="1545"/>
      <c r="E35" s="927">
        <v>2004</v>
      </c>
      <c r="F35" s="929" t="s">
        <v>612</v>
      </c>
      <c r="G35" s="929" t="s">
        <v>613</v>
      </c>
      <c r="H35" s="929" t="s">
        <v>614</v>
      </c>
      <c r="I35" s="927" t="s">
        <v>615</v>
      </c>
      <c r="J35" s="927" t="s">
        <v>616</v>
      </c>
      <c r="K35" s="927" t="s">
        <v>617</v>
      </c>
      <c r="L35" s="920" t="s">
        <v>618</v>
      </c>
      <c r="M35" s="923" t="s">
        <v>619</v>
      </c>
      <c r="N35" s="937">
        <v>2013</v>
      </c>
      <c r="O35" s="937">
        <v>2014</v>
      </c>
      <c r="P35" s="937">
        <v>2015</v>
      </c>
      <c r="Q35" s="937">
        <v>2016</v>
      </c>
      <c r="R35" s="229"/>
      <c r="S35" s="133"/>
    </row>
    <row r="36" spans="1:19" ht="3.75" customHeight="1" x14ac:dyDescent="0.2">
      <c r="A36" s="131"/>
      <c r="B36" s="133"/>
      <c r="C36" s="894"/>
      <c r="D36" s="894"/>
      <c r="E36" s="881"/>
      <c r="F36" s="881"/>
      <c r="G36" s="915"/>
      <c r="H36" s="930"/>
      <c r="I36" s="995"/>
      <c r="J36" s="995"/>
      <c r="K36" s="995"/>
      <c r="L36" s="915"/>
      <c r="M36" s="915"/>
      <c r="N36" s="938"/>
      <c r="O36" s="938"/>
      <c r="P36" s="938"/>
      <c r="Q36" s="938"/>
      <c r="R36" s="229"/>
      <c r="S36" s="133"/>
    </row>
    <row r="37" spans="1:19" ht="13.5" customHeight="1" x14ac:dyDescent="0.2">
      <c r="A37" s="131"/>
      <c r="B37" s="133"/>
      <c r="C37" s="1542" t="s">
        <v>390</v>
      </c>
      <c r="D37" s="1543"/>
      <c r="E37" s="881"/>
      <c r="F37" s="881"/>
      <c r="G37" s="915"/>
      <c r="H37" s="930"/>
      <c r="I37" s="995"/>
      <c r="J37" s="995"/>
      <c r="K37" s="995"/>
      <c r="L37" s="915"/>
      <c r="M37" s="915"/>
      <c r="N37" s="938"/>
      <c r="O37" s="938"/>
      <c r="P37" s="938"/>
      <c r="Q37" s="938"/>
      <c r="R37" s="229"/>
      <c r="S37" s="133"/>
    </row>
    <row r="38" spans="1:19" s="167" customFormat="1" ht="13.5" customHeight="1" x14ac:dyDescent="0.2">
      <c r="A38" s="159"/>
      <c r="B38" s="168"/>
      <c r="D38" s="940" t="s">
        <v>68</v>
      </c>
      <c r="E38" s="939" t="s">
        <v>391</v>
      </c>
      <c r="F38" s="895">
        <v>34</v>
      </c>
      <c r="G38" s="895">
        <v>49</v>
      </c>
      <c r="H38" s="895">
        <v>28</v>
      </c>
      <c r="I38" s="912">
        <v>54</v>
      </c>
      <c r="J38" s="912">
        <v>423</v>
      </c>
      <c r="K38" s="912">
        <v>324</v>
      </c>
      <c r="L38" s="921">
        <v>266</v>
      </c>
      <c r="M38" s="924">
        <v>550</v>
      </c>
      <c r="N38" s="916">
        <v>547</v>
      </c>
      <c r="O38" s="916">
        <v>344</v>
      </c>
      <c r="P38" s="916">
        <v>254</v>
      </c>
      <c r="Q38" s="916">
        <v>211</v>
      </c>
      <c r="R38" s="229"/>
      <c r="S38" s="133"/>
    </row>
    <row r="39" spans="1:19" s="156" customFormat="1" ht="18.75" customHeight="1" x14ac:dyDescent="0.2">
      <c r="A39" s="154"/>
      <c r="B39" s="155"/>
      <c r="C39" s="597"/>
      <c r="D39" s="230"/>
      <c r="E39" s="882"/>
      <c r="F39" s="882"/>
      <c r="G39" s="925"/>
      <c r="H39" s="161"/>
      <c r="I39" s="914"/>
      <c r="J39" s="914"/>
      <c r="K39" s="914"/>
      <c r="L39" s="917"/>
      <c r="M39" s="925"/>
      <c r="N39" s="919"/>
      <c r="O39" s="919"/>
      <c r="P39" s="919"/>
      <c r="Q39" s="919"/>
      <c r="R39" s="229"/>
      <c r="S39" s="133"/>
    </row>
    <row r="40" spans="1:19" s="156" customFormat="1" ht="13.5" customHeight="1" x14ac:dyDescent="0.2">
      <c r="A40" s="154"/>
      <c r="B40" s="155"/>
      <c r="C40" s="1542" t="s">
        <v>144</v>
      </c>
      <c r="D40" s="1543"/>
      <c r="E40" s="882"/>
      <c r="F40" s="882"/>
      <c r="G40" s="925"/>
      <c r="H40" s="161"/>
      <c r="I40" s="914"/>
      <c r="J40" s="914"/>
      <c r="K40" s="914"/>
      <c r="L40" s="917"/>
      <c r="M40" s="925"/>
      <c r="N40" s="919"/>
      <c r="O40" s="919"/>
      <c r="P40" s="919"/>
      <c r="Q40" s="919"/>
      <c r="R40" s="229"/>
      <c r="S40" s="133"/>
    </row>
    <row r="41" spans="1:19" s="163" customFormat="1" ht="13.5" customHeight="1" x14ac:dyDescent="0.2">
      <c r="A41" s="164"/>
      <c r="B41" s="165"/>
      <c r="D41" s="940" t="s">
        <v>68</v>
      </c>
      <c r="E41" s="939" t="s">
        <v>391</v>
      </c>
      <c r="F41" s="896">
        <v>588</v>
      </c>
      <c r="G41" s="896">
        <v>664</v>
      </c>
      <c r="H41" s="896">
        <v>891</v>
      </c>
      <c r="I41" s="913">
        <v>1422</v>
      </c>
      <c r="J41" s="913">
        <v>19278</v>
      </c>
      <c r="K41" s="913">
        <v>6145</v>
      </c>
      <c r="L41" s="922">
        <v>3601</v>
      </c>
      <c r="M41" s="926">
        <v>8703</v>
      </c>
      <c r="N41" s="918">
        <v>7434</v>
      </c>
      <c r="O41" s="918">
        <v>4460</v>
      </c>
      <c r="P41" s="918">
        <v>3872</v>
      </c>
      <c r="Q41" s="918">
        <v>4126</v>
      </c>
      <c r="R41" s="232"/>
      <c r="S41" s="157"/>
    </row>
    <row r="42" spans="1:19" s="137" customFormat="1" ht="26.25" customHeight="1" x14ac:dyDescent="0.2">
      <c r="A42" s="135"/>
      <c r="B42" s="136"/>
      <c r="C42" s="961"/>
      <c r="D42" s="962" t="s">
        <v>610</v>
      </c>
      <c r="E42" s="965" t="s">
        <v>391</v>
      </c>
      <c r="F42" s="967">
        <v>186</v>
      </c>
      <c r="G42" s="967">
        <v>101</v>
      </c>
      <c r="H42" s="967">
        <v>116</v>
      </c>
      <c r="I42" s="966">
        <v>122</v>
      </c>
      <c r="J42" s="966">
        <v>9492</v>
      </c>
      <c r="K42" s="966">
        <v>3334</v>
      </c>
      <c r="L42" s="968">
        <v>2266</v>
      </c>
      <c r="M42" s="969">
        <v>4718</v>
      </c>
      <c r="N42" s="970">
        <v>3439</v>
      </c>
      <c r="O42" s="970">
        <v>2281</v>
      </c>
      <c r="P42" s="970">
        <v>2413</v>
      </c>
      <c r="Q42" s="970">
        <v>2142</v>
      </c>
      <c r="R42" s="958"/>
      <c r="S42" s="136"/>
    </row>
    <row r="43" spans="1:19" s="156" customFormat="1" ht="18.75" customHeight="1" x14ac:dyDescent="0.2">
      <c r="A43" s="154"/>
      <c r="B43" s="155"/>
      <c r="C43" s="597" t="s">
        <v>235</v>
      </c>
      <c r="D43" s="964" t="s">
        <v>611</v>
      </c>
      <c r="E43" s="939" t="s">
        <v>391</v>
      </c>
      <c r="F43" s="945">
        <v>402</v>
      </c>
      <c r="G43" s="945">
        <v>563</v>
      </c>
      <c r="H43" s="945">
        <v>775</v>
      </c>
      <c r="I43" s="944">
        <v>1300</v>
      </c>
      <c r="J43" s="944">
        <v>9786</v>
      </c>
      <c r="K43" s="944">
        <v>2811</v>
      </c>
      <c r="L43" s="946">
        <v>1335</v>
      </c>
      <c r="M43" s="947">
        <v>3985</v>
      </c>
      <c r="N43" s="948">
        <v>3995</v>
      </c>
      <c r="O43" s="948">
        <v>2179</v>
      </c>
      <c r="P43" s="948">
        <v>1459</v>
      </c>
      <c r="Q43" s="948">
        <v>1984</v>
      </c>
      <c r="R43" s="229"/>
      <c r="S43" s="133"/>
    </row>
    <row r="44" spans="1:19" s="156" customFormat="1" ht="13.5" customHeight="1" x14ac:dyDescent="0.2">
      <c r="A44" s="154"/>
      <c r="B44" s="155"/>
      <c r="C44" s="597"/>
      <c r="D44" s="233"/>
      <c r="E44" s="162"/>
      <c r="F44" s="162"/>
      <c r="G44" s="162"/>
      <c r="H44" s="162"/>
      <c r="I44" s="162"/>
      <c r="J44" s="162"/>
      <c r="K44" s="162"/>
      <c r="L44" s="162"/>
      <c r="M44" s="162"/>
      <c r="N44" s="162"/>
      <c r="O44" s="162"/>
      <c r="P44" s="162"/>
      <c r="Q44" s="162"/>
      <c r="R44" s="229"/>
      <c r="S44" s="133"/>
    </row>
    <row r="45" spans="1:19" s="897" customFormat="1" ht="13.5" customHeight="1" x14ac:dyDescent="0.2">
      <c r="A45" s="899"/>
      <c r="B45" s="899"/>
      <c r="C45" s="900"/>
      <c r="D45" s="730"/>
      <c r="E45" s="731"/>
      <c r="F45" s="731"/>
      <c r="G45" s="731"/>
      <c r="H45" s="731"/>
      <c r="I45" s="731"/>
      <c r="J45" s="731"/>
      <c r="K45" s="731"/>
      <c r="L45" s="731"/>
      <c r="M45" s="731"/>
      <c r="N45" s="731"/>
      <c r="O45" s="731"/>
      <c r="P45" s="731"/>
      <c r="Q45" s="731"/>
      <c r="R45" s="229"/>
      <c r="S45" s="133"/>
    </row>
    <row r="46" spans="1:19" s="898" customFormat="1" ht="13.5" customHeight="1" x14ac:dyDescent="0.2">
      <c r="A46" s="732"/>
      <c r="B46" s="732"/>
      <c r="C46" s="902"/>
      <c r="D46" s="732"/>
      <c r="E46" s="903"/>
      <c r="F46" s="903"/>
      <c r="G46" s="903"/>
      <c r="H46" s="903"/>
      <c r="I46" s="903"/>
      <c r="J46" s="903"/>
      <c r="K46" s="903"/>
      <c r="L46" s="903"/>
      <c r="M46" s="903"/>
      <c r="N46" s="903"/>
      <c r="O46" s="903"/>
      <c r="P46" s="903"/>
      <c r="Q46" s="903"/>
      <c r="R46" s="229"/>
      <c r="S46" s="133"/>
    </row>
    <row r="47" spans="1:19" s="601" customFormat="1" ht="13.5" customHeight="1" x14ac:dyDescent="0.2">
      <c r="A47" s="901"/>
      <c r="B47" s="901"/>
      <c r="C47" s="900"/>
      <c r="D47" s="733"/>
      <c r="E47" s="731"/>
      <c r="F47" s="731"/>
      <c r="G47" s="731"/>
      <c r="H47" s="731"/>
      <c r="I47" s="731"/>
      <c r="J47" s="731"/>
      <c r="K47" s="731"/>
      <c r="L47" s="731"/>
      <c r="M47" s="731"/>
      <c r="N47" s="731"/>
      <c r="O47" s="731"/>
      <c r="P47" s="731"/>
      <c r="Q47" s="731"/>
      <c r="R47" s="229"/>
      <c r="S47" s="133"/>
    </row>
    <row r="48" spans="1:19" s="897" customFormat="1" ht="13.5" customHeight="1" x14ac:dyDescent="0.2">
      <c r="A48" s="899"/>
      <c r="B48" s="899"/>
      <c r="C48" s="900"/>
      <c r="D48" s="733"/>
      <c r="E48" s="731"/>
      <c r="F48" s="731"/>
      <c r="G48" s="731"/>
      <c r="H48" s="731"/>
      <c r="I48" s="731"/>
      <c r="J48" s="731"/>
      <c r="K48" s="731"/>
      <c r="L48" s="731"/>
      <c r="M48" s="731"/>
      <c r="N48" s="731"/>
      <c r="O48" s="731"/>
      <c r="P48" s="731"/>
      <c r="Q48" s="731"/>
      <c r="R48" s="229"/>
      <c r="S48" s="133"/>
    </row>
    <row r="49" spans="1:19" s="897" customFormat="1" ht="13.5" customHeight="1" x14ac:dyDescent="0.2">
      <c r="A49" s="899"/>
      <c r="B49" s="899"/>
      <c r="C49" s="900"/>
      <c r="D49" s="730"/>
      <c r="E49" s="731"/>
      <c r="F49" s="731"/>
      <c r="G49" s="731"/>
      <c r="H49" s="731"/>
      <c r="I49" s="731"/>
      <c r="J49" s="731"/>
      <c r="K49" s="731"/>
      <c r="L49" s="731"/>
      <c r="M49" s="731"/>
      <c r="N49" s="731"/>
      <c r="O49" s="731"/>
      <c r="P49" s="731"/>
      <c r="Q49" s="731"/>
      <c r="R49" s="229"/>
      <c r="S49" s="133"/>
    </row>
    <row r="50" spans="1:19" s="897" customFormat="1" ht="13.5" customHeight="1" x14ac:dyDescent="0.2">
      <c r="A50" s="899"/>
      <c r="B50" s="899"/>
      <c r="C50" s="900"/>
      <c r="D50" s="730"/>
      <c r="E50" s="731"/>
      <c r="F50" s="731"/>
      <c r="G50" s="731"/>
      <c r="H50" s="731"/>
      <c r="I50" s="731"/>
      <c r="J50" s="731"/>
      <c r="K50" s="731"/>
      <c r="L50" s="731"/>
      <c r="M50" s="731"/>
      <c r="N50" s="731"/>
      <c r="O50" s="731"/>
      <c r="P50" s="731"/>
      <c r="Q50" s="731"/>
      <c r="R50" s="229"/>
      <c r="S50" s="133"/>
    </row>
    <row r="51" spans="1:19" s="601" customFormat="1" ht="13.5" customHeight="1" x14ac:dyDescent="0.2">
      <c r="A51" s="901"/>
      <c r="B51" s="901"/>
      <c r="C51" s="904"/>
      <c r="D51" s="1549"/>
      <c r="E51" s="1549"/>
      <c r="F51" s="1549"/>
      <c r="G51" s="1549"/>
      <c r="H51" s="905"/>
      <c r="I51" s="905"/>
      <c r="J51" s="905"/>
      <c r="K51" s="905"/>
      <c r="L51" s="905"/>
      <c r="M51" s="905"/>
      <c r="N51" s="905"/>
      <c r="O51" s="905"/>
      <c r="P51" s="905"/>
      <c r="Q51" s="905"/>
      <c r="R51" s="229"/>
      <c r="S51" s="133"/>
    </row>
    <row r="52" spans="1:19" s="601" customFormat="1" ht="13.5" customHeight="1" x14ac:dyDescent="0.2">
      <c r="A52" s="901"/>
      <c r="B52" s="901"/>
      <c r="C52" s="901"/>
      <c r="D52" s="901"/>
      <c r="E52" s="901"/>
      <c r="F52" s="901"/>
      <c r="G52" s="901"/>
      <c r="H52" s="901"/>
      <c r="I52" s="901"/>
      <c r="J52" s="901"/>
      <c r="K52" s="901"/>
      <c r="L52" s="901"/>
      <c r="M52" s="901"/>
      <c r="N52" s="901"/>
      <c r="O52" s="901"/>
      <c r="P52" s="901"/>
      <c r="Q52" s="901"/>
      <c r="R52" s="229"/>
      <c r="S52" s="133"/>
    </row>
    <row r="53" spans="1:19" s="601" customFormat="1" ht="13.5" customHeight="1" x14ac:dyDescent="0.2">
      <c r="A53" s="901"/>
      <c r="B53" s="901"/>
      <c r="C53" s="906"/>
      <c r="D53" s="907"/>
      <c r="E53" s="908"/>
      <c r="F53" s="908"/>
      <c r="G53" s="908"/>
      <c r="H53" s="908"/>
      <c r="I53" s="908"/>
      <c r="J53" s="908"/>
      <c r="K53" s="908"/>
      <c r="L53" s="908"/>
      <c r="M53" s="908"/>
      <c r="N53" s="908"/>
      <c r="O53" s="908"/>
      <c r="P53" s="908"/>
      <c r="Q53" s="908"/>
      <c r="R53" s="229"/>
      <c r="S53" s="133"/>
    </row>
    <row r="54" spans="1:19" s="601" customFormat="1" ht="13.5" customHeight="1" x14ac:dyDescent="0.2">
      <c r="A54" s="901"/>
      <c r="B54" s="901"/>
      <c r="C54" s="1545"/>
      <c r="D54" s="1545"/>
      <c r="E54" s="909"/>
      <c r="F54" s="909"/>
      <c r="G54" s="909"/>
      <c r="H54" s="909"/>
      <c r="I54" s="909"/>
      <c r="J54" s="909"/>
      <c r="K54" s="909"/>
      <c r="L54" s="909"/>
      <c r="M54" s="909"/>
      <c r="N54" s="909"/>
      <c r="O54" s="909"/>
      <c r="P54" s="909"/>
      <c r="Q54" s="909"/>
      <c r="R54" s="229"/>
      <c r="S54" s="133"/>
    </row>
    <row r="55" spans="1:19" s="601" customFormat="1" ht="13.5" customHeight="1" x14ac:dyDescent="0.2">
      <c r="A55" s="901"/>
      <c r="B55" s="901"/>
      <c r="C55" s="1548"/>
      <c r="D55" s="1548"/>
      <c r="E55" s="910"/>
      <c r="F55" s="910"/>
      <c r="G55" s="910"/>
      <c r="H55" s="910"/>
      <c r="I55" s="910"/>
      <c r="J55" s="910"/>
      <c r="K55" s="910"/>
      <c r="L55" s="910"/>
      <c r="M55" s="910"/>
      <c r="N55" s="910"/>
      <c r="O55" s="910"/>
      <c r="P55" s="910"/>
      <c r="Q55" s="910"/>
      <c r="R55" s="229"/>
      <c r="S55" s="133"/>
    </row>
    <row r="56" spans="1:19" s="601" customFormat="1" ht="13.5" customHeight="1" x14ac:dyDescent="0.2">
      <c r="A56" s="901"/>
      <c r="B56" s="901"/>
      <c r="C56" s="902"/>
      <c r="D56" s="911"/>
      <c r="E56" s="910"/>
      <c r="F56" s="910"/>
      <c r="G56" s="910"/>
      <c r="H56" s="910"/>
      <c r="I56" s="910"/>
      <c r="J56" s="910"/>
      <c r="K56" s="910"/>
      <c r="L56" s="910"/>
      <c r="M56" s="910"/>
      <c r="N56" s="910"/>
      <c r="O56" s="910"/>
      <c r="P56" s="910"/>
      <c r="Q56" s="910"/>
      <c r="R56" s="229"/>
      <c r="S56" s="133"/>
    </row>
    <row r="57" spans="1:19" s="601" customFormat="1" ht="13.5" customHeight="1" x14ac:dyDescent="0.2">
      <c r="A57" s="901"/>
      <c r="B57" s="901"/>
      <c r="C57" s="900"/>
      <c r="D57" s="733"/>
      <c r="E57" s="910"/>
      <c r="F57" s="910"/>
      <c r="G57" s="910"/>
      <c r="H57" s="910"/>
      <c r="I57" s="910"/>
      <c r="J57" s="910"/>
      <c r="K57" s="910"/>
      <c r="L57" s="910"/>
      <c r="M57" s="910"/>
      <c r="N57" s="910"/>
      <c r="O57" s="910"/>
      <c r="P57" s="910"/>
      <c r="Q57" s="910"/>
      <c r="R57" s="229"/>
      <c r="S57" s="133"/>
    </row>
    <row r="58" spans="1:19" s="959" customFormat="1" ht="13.5" customHeight="1" x14ac:dyDescent="0.2">
      <c r="A58" s="957"/>
      <c r="B58" s="957"/>
      <c r="C58" s="1547" t="s">
        <v>620</v>
      </c>
      <c r="D58" s="1547"/>
      <c r="E58" s="1547"/>
      <c r="F58" s="1547"/>
      <c r="G58" s="1547"/>
      <c r="H58" s="1547"/>
      <c r="I58" s="1547"/>
      <c r="J58" s="1547"/>
      <c r="K58" s="1547"/>
      <c r="L58" s="1547"/>
      <c r="M58" s="1547"/>
      <c r="N58" s="1547"/>
      <c r="O58" s="1547"/>
      <c r="P58" s="1547"/>
      <c r="Q58" s="1547"/>
      <c r="R58" s="958"/>
      <c r="S58" s="136"/>
    </row>
    <row r="59" spans="1:19" s="137" customFormat="1" ht="13.5" customHeight="1" x14ac:dyDescent="0.2">
      <c r="A59" s="957"/>
      <c r="B59" s="957"/>
      <c r="C59" s="1547"/>
      <c r="D59" s="1547"/>
      <c r="E59" s="1547"/>
      <c r="F59" s="1547"/>
      <c r="G59" s="1547"/>
      <c r="H59" s="1547"/>
      <c r="I59" s="1547"/>
      <c r="J59" s="1547"/>
      <c r="K59" s="1547"/>
      <c r="L59" s="1547"/>
      <c r="M59" s="1547"/>
      <c r="N59" s="1547"/>
      <c r="O59" s="1547"/>
      <c r="P59" s="1547"/>
      <c r="Q59" s="1547"/>
      <c r="R59" s="958"/>
      <c r="S59" s="136"/>
    </row>
    <row r="60" spans="1:19" s="411" customFormat="1" ht="13.5" customHeight="1" x14ac:dyDescent="0.2">
      <c r="A60" s="901"/>
      <c r="B60" s="901"/>
      <c r="C60" s="474" t="s">
        <v>434</v>
      </c>
      <c r="D60" s="432"/>
      <c r="E60" s="931"/>
      <c r="F60" s="931"/>
      <c r="G60" s="931"/>
      <c r="H60" s="931"/>
      <c r="I60" s="932" t="s">
        <v>134</v>
      </c>
      <c r="J60" s="933"/>
      <c r="K60" s="933"/>
      <c r="L60" s="933"/>
      <c r="M60" s="506"/>
      <c r="N60" s="577"/>
      <c r="O60" s="577"/>
      <c r="P60" s="577"/>
      <c r="Q60" s="577"/>
      <c r="R60" s="229"/>
    </row>
    <row r="61" spans="1:19" ht="13.5" customHeight="1" x14ac:dyDescent="0.2">
      <c r="A61" s="131"/>
      <c r="B61" s="133"/>
      <c r="C61" s="452"/>
      <c r="D61" s="133"/>
      <c r="E61" s="170"/>
      <c r="F61" s="1481">
        <v>42826</v>
      </c>
      <c r="G61" s="1481"/>
      <c r="H61" s="1481"/>
      <c r="I61" s="1481"/>
      <c r="J61" s="1481"/>
      <c r="K61" s="1481"/>
      <c r="L61" s="1481"/>
      <c r="M61" s="1481"/>
      <c r="N61" s="1481"/>
      <c r="O61" s="1481"/>
      <c r="P61" s="1481"/>
      <c r="Q61" s="1481"/>
      <c r="R61" s="400">
        <v>9</v>
      </c>
      <c r="S61" s="133"/>
    </row>
    <row r="62" spans="1:19" ht="15" customHeight="1" x14ac:dyDescent="0.2">
      <c r="B62" s="452"/>
    </row>
  </sheetData>
  <dataConsolidate/>
  <mergeCells count="15">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N8"/>
  </mergeCells>
  <conditionalFormatting sqref="E9:Q11 E8 H35:Q37 E35:G35">
    <cfRule type="cellIs" dxfId="16"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53" t="s">
        <v>320</v>
      </c>
      <c r="E1" s="1553"/>
      <c r="F1" s="1553"/>
      <c r="G1" s="1553"/>
      <c r="H1" s="1553"/>
      <c r="I1" s="1553"/>
      <c r="J1" s="1553"/>
      <c r="K1" s="1553"/>
      <c r="L1" s="1553"/>
      <c r="M1" s="1553"/>
      <c r="N1" s="1553"/>
      <c r="O1" s="1553"/>
      <c r="P1" s="1553"/>
      <c r="Q1" s="1553"/>
      <c r="R1" s="1553"/>
      <c r="S1" s="2"/>
    </row>
    <row r="2" spans="1:19" ht="6" customHeight="1" x14ac:dyDescent="0.2">
      <c r="A2" s="2"/>
      <c r="B2" s="1554"/>
      <c r="C2" s="1555"/>
      <c r="D2" s="1556"/>
      <c r="E2" s="4"/>
      <c r="F2" s="4"/>
      <c r="G2" s="4"/>
      <c r="H2" s="4"/>
      <c r="I2" s="4"/>
      <c r="J2" s="4"/>
      <c r="K2" s="4"/>
      <c r="L2" s="4"/>
      <c r="M2" s="4"/>
      <c r="N2" s="4"/>
      <c r="O2" s="4"/>
      <c r="P2" s="4"/>
      <c r="Q2" s="4"/>
      <c r="R2" s="4"/>
      <c r="S2" s="2"/>
    </row>
    <row r="3" spans="1:19" ht="13.5" customHeight="1" thickBot="1" x14ac:dyDescent="0.25">
      <c r="A3" s="2"/>
      <c r="B3" s="222"/>
      <c r="C3" s="4"/>
      <c r="D3" s="4"/>
      <c r="E3" s="614"/>
      <c r="F3" s="614"/>
      <c r="G3" s="614"/>
      <c r="H3" s="614"/>
      <c r="I3" s="538"/>
      <c r="J3" s="614"/>
      <c r="K3" s="614"/>
      <c r="L3" s="614"/>
      <c r="M3" s="614"/>
      <c r="N3" s="614"/>
      <c r="O3" s="614"/>
      <c r="P3" s="614"/>
      <c r="Q3" s="614" t="s">
        <v>73</v>
      </c>
      <c r="R3" s="4"/>
      <c r="S3" s="2"/>
    </row>
    <row r="4" spans="1:19" s="7" customFormat="1" ht="13.5" customHeight="1" thickBot="1" x14ac:dyDescent="0.25">
      <c r="A4" s="6"/>
      <c r="B4" s="221"/>
      <c r="C4" s="396" t="s">
        <v>213</v>
      </c>
      <c r="D4" s="539"/>
      <c r="E4" s="539"/>
      <c r="F4" s="539"/>
      <c r="G4" s="539"/>
      <c r="H4" s="539"/>
      <c r="I4" s="539"/>
      <c r="J4" s="539"/>
      <c r="K4" s="539"/>
      <c r="L4" s="539"/>
      <c r="M4" s="539"/>
      <c r="N4" s="539"/>
      <c r="O4" s="539"/>
      <c r="P4" s="539"/>
      <c r="Q4" s="540"/>
      <c r="R4" s="4"/>
      <c r="S4" s="6"/>
    </row>
    <row r="5" spans="1:19" ht="4.5" customHeight="1" x14ac:dyDescent="0.2">
      <c r="A5" s="2"/>
      <c r="B5" s="222"/>
      <c r="C5" s="1557" t="s">
        <v>78</v>
      </c>
      <c r="D5" s="1557"/>
      <c r="E5" s="1558"/>
      <c r="F5" s="1558"/>
      <c r="G5" s="1558"/>
      <c r="H5" s="1558"/>
      <c r="I5" s="1558"/>
      <c r="J5" s="1558"/>
      <c r="K5" s="1558"/>
      <c r="L5" s="1558"/>
      <c r="M5" s="1558"/>
      <c r="N5" s="1558"/>
      <c r="O5" s="618"/>
      <c r="P5" s="618"/>
      <c r="Q5" s="618"/>
      <c r="R5" s="4"/>
      <c r="S5" s="2"/>
    </row>
    <row r="6" spans="1:19" ht="12" customHeight="1" x14ac:dyDescent="0.2">
      <c r="A6" s="2"/>
      <c r="B6" s="222"/>
      <c r="C6" s="1557"/>
      <c r="D6" s="1557"/>
      <c r="E6" s="1559" t="str">
        <f>+'11desemprego_IEFP'!E6:O6</f>
        <v>2016</v>
      </c>
      <c r="F6" s="1559"/>
      <c r="G6" s="1559"/>
      <c r="H6" s="1559"/>
      <c r="I6" s="1559"/>
      <c r="J6" s="1559"/>
      <c r="K6" s="1559"/>
      <c r="L6" s="1559"/>
      <c r="M6" s="1559"/>
      <c r="N6" s="1559"/>
      <c r="O6" s="1559" t="str">
        <f>+'11desemprego_IEFP'!O6</f>
        <v>2017</v>
      </c>
      <c r="P6" s="1559"/>
      <c r="Q6" s="1559"/>
      <c r="R6" s="4"/>
      <c r="S6" s="2"/>
    </row>
    <row r="7" spans="1:19" x14ac:dyDescent="0.2">
      <c r="A7" s="2"/>
      <c r="B7" s="222"/>
      <c r="C7" s="621"/>
      <c r="D7" s="621"/>
      <c r="E7" s="615" t="s">
        <v>103</v>
      </c>
      <c r="F7" s="727" t="s">
        <v>102</v>
      </c>
      <c r="G7" s="727" t="s">
        <v>101</v>
      </c>
      <c r="H7" s="727" t="s">
        <v>100</v>
      </c>
      <c r="I7" s="727" t="s">
        <v>99</v>
      </c>
      <c r="J7" s="727" t="s">
        <v>98</v>
      </c>
      <c r="K7" s="727" t="s">
        <v>97</v>
      </c>
      <c r="L7" s="727" t="s">
        <v>96</v>
      </c>
      <c r="M7" s="727" t="s">
        <v>95</v>
      </c>
      <c r="N7" s="727" t="s">
        <v>94</v>
      </c>
      <c r="O7" s="727" t="s">
        <v>93</v>
      </c>
      <c r="P7" s="727" t="s">
        <v>104</v>
      </c>
      <c r="Q7" s="727" t="s">
        <v>103</v>
      </c>
      <c r="R7" s="618"/>
      <c r="S7" s="2"/>
    </row>
    <row r="8" spans="1:19" s="527" customFormat="1" ht="15" customHeight="1" x14ac:dyDescent="0.2">
      <c r="A8" s="91"/>
      <c r="B8" s="223"/>
      <c r="C8" s="1552" t="s">
        <v>68</v>
      </c>
      <c r="D8" s="1552"/>
      <c r="E8" s="541">
        <v>53464</v>
      </c>
      <c r="F8" s="542">
        <v>50136</v>
      </c>
      <c r="G8" s="542">
        <v>50006</v>
      </c>
      <c r="H8" s="542">
        <v>49496</v>
      </c>
      <c r="I8" s="542">
        <v>47270</v>
      </c>
      <c r="J8" s="542">
        <v>50372</v>
      </c>
      <c r="K8" s="542">
        <v>65454</v>
      </c>
      <c r="L8" s="542">
        <v>58289</v>
      </c>
      <c r="M8" s="542">
        <v>58242</v>
      </c>
      <c r="N8" s="542">
        <v>46032</v>
      </c>
      <c r="O8" s="542">
        <v>59506</v>
      </c>
      <c r="P8" s="542">
        <v>43954</v>
      </c>
      <c r="Q8" s="542">
        <v>50848</v>
      </c>
      <c r="R8" s="528"/>
      <c r="S8" s="91"/>
    </row>
    <row r="9" spans="1:19" s="536" customFormat="1" ht="11.25" customHeight="1" x14ac:dyDescent="0.2">
      <c r="A9" s="543"/>
      <c r="B9" s="544"/>
      <c r="C9" s="545"/>
      <c r="D9" s="464" t="s">
        <v>187</v>
      </c>
      <c r="E9" s="148">
        <v>18033</v>
      </c>
      <c r="F9" s="158">
        <v>17496</v>
      </c>
      <c r="G9" s="158">
        <v>17589</v>
      </c>
      <c r="H9" s="158">
        <v>17755</v>
      </c>
      <c r="I9" s="158">
        <v>17218</v>
      </c>
      <c r="J9" s="158">
        <v>17861</v>
      </c>
      <c r="K9" s="158">
        <v>24367</v>
      </c>
      <c r="L9" s="158">
        <v>18986</v>
      </c>
      <c r="M9" s="158">
        <v>17680</v>
      </c>
      <c r="N9" s="158">
        <v>15172</v>
      </c>
      <c r="O9" s="158">
        <v>19649</v>
      </c>
      <c r="P9" s="158">
        <v>15305</v>
      </c>
      <c r="Q9" s="158">
        <v>18156</v>
      </c>
      <c r="R9" s="546"/>
      <c r="S9" s="543"/>
    </row>
    <row r="10" spans="1:19" s="536" customFormat="1" ht="11.25" customHeight="1" x14ac:dyDescent="0.2">
      <c r="A10" s="543"/>
      <c r="B10" s="544"/>
      <c r="C10" s="545"/>
      <c r="D10" s="464" t="s">
        <v>188</v>
      </c>
      <c r="E10" s="148">
        <v>10413</v>
      </c>
      <c r="F10" s="158">
        <v>9883</v>
      </c>
      <c r="G10" s="158">
        <v>10200</v>
      </c>
      <c r="H10" s="158">
        <v>10157</v>
      </c>
      <c r="I10" s="158">
        <v>9810</v>
      </c>
      <c r="J10" s="158">
        <v>10785</v>
      </c>
      <c r="K10" s="158">
        <v>13736</v>
      </c>
      <c r="L10" s="158">
        <v>11712</v>
      </c>
      <c r="M10" s="158">
        <v>10505</v>
      </c>
      <c r="N10" s="158">
        <v>9732</v>
      </c>
      <c r="O10" s="158">
        <v>12220</v>
      </c>
      <c r="P10" s="158">
        <v>8845</v>
      </c>
      <c r="Q10" s="158">
        <v>10121</v>
      </c>
      <c r="R10" s="546"/>
      <c r="S10" s="543"/>
    </row>
    <row r="11" spans="1:19" s="536" customFormat="1" ht="11.25" customHeight="1" x14ac:dyDescent="0.2">
      <c r="A11" s="543"/>
      <c r="B11" s="544"/>
      <c r="C11" s="545"/>
      <c r="D11" s="464" t="s">
        <v>189</v>
      </c>
      <c r="E11" s="148">
        <v>15595</v>
      </c>
      <c r="F11" s="158">
        <v>13934</v>
      </c>
      <c r="G11" s="158">
        <v>14140</v>
      </c>
      <c r="H11" s="158">
        <v>13635</v>
      </c>
      <c r="I11" s="158">
        <v>12836</v>
      </c>
      <c r="J11" s="158">
        <v>13482</v>
      </c>
      <c r="K11" s="158">
        <v>16420</v>
      </c>
      <c r="L11" s="158">
        <v>14644</v>
      </c>
      <c r="M11" s="158">
        <v>13538</v>
      </c>
      <c r="N11" s="158">
        <v>11033</v>
      </c>
      <c r="O11" s="158">
        <v>16067</v>
      </c>
      <c r="P11" s="158">
        <v>12143</v>
      </c>
      <c r="Q11" s="158">
        <v>14166</v>
      </c>
      <c r="R11" s="546"/>
      <c r="S11" s="543"/>
    </row>
    <row r="12" spans="1:19" s="536" customFormat="1" ht="11.25" customHeight="1" x14ac:dyDescent="0.2">
      <c r="A12" s="543"/>
      <c r="B12" s="544"/>
      <c r="C12" s="545"/>
      <c r="D12" s="464" t="s">
        <v>190</v>
      </c>
      <c r="E12" s="148">
        <v>4603</v>
      </c>
      <c r="F12" s="158">
        <v>3707</v>
      </c>
      <c r="G12" s="158">
        <v>3864</v>
      </c>
      <c r="H12" s="158">
        <v>3788</v>
      </c>
      <c r="I12" s="158">
        <v>3782</v>
      </c>
      <c r="J12" s="158">
        <v>4299</v>
      </c>
      <c r="K12" s="158">
        <v>4915</v>
      </c>
      <c r="L12" s="158">
        <v>5553</v>
      </c>
      <c r="M12" s="158">
        <v>4477</v>
      </c>
      <c r="N12" s="158">
        <v>3802</v>
      </c>
      <c r="O12" s="158">
        <v>4796</v>
      </c>
      <c r="P12" s="158">
        <v>3361</v>
      </c>
      <c r="Q12" s="158">
        <v>3948</v>
      </c>
      <c r="R12" s="546"/>
      <c r="S12" s="543"/>
    </row>
    <row r="13" spans="1:19" s="536" customFormat="1" ht="11.25" customHeight="1" x14ac:dyDescent="0.2">
      <c r="A13" s="543"/>
      <c r="B13" s="544"/>
      <c r="C13" s="545"/>
      <c r="D13" s="464" t="s">
        <v>191</v>
      </c>
      <c r="E13" s="148">
        <v>2481</v>
      </c>
      <c r="F13" s="158">
        <v>2210</v>
      </c>
      <c r="G13" s="158">
        <v>2040</v>
      </c>
      <c r="H13" s="158">
        <v>1828</v>
      </c>
      <c r="I13" s="158">
        <v>1556</v>
      </c>
      <c r="J13" s="158">
        <v>1775</v>
      </c>
      <c r="K13" s="158">
        <v>2951</v>
      </c>
      <c r="L13" s="158">
        <v>4546</v>
      </c>
      <c r="M13" s="158">
        <v>9353</v>
      </c>
      <c r="N13" s="158">
        <v>4374</v>
      </c>
      <c r="O13" s="158">
        <v>3838</v>
      </c>
      <c r="P13" s="158">
        <v>2313</v>
      </c>
      <c r="Q13" s="158">
        <v>2290</v>
      </c>
      <c r="R13" s="546"/>
      <c r="S13" s="543"/>
    </row>
    <row r="14" spans="1:19" s="536" customFormat="1" ht="11.25" customHeight="1" x14ac:dyDescent="0.2">
      <c r="A14" s="543"/>
      <c r="B14" s="544"/>
      <c r="C14" s="545"/>
      <c r="D14" s="464" t="s">
        <v>130</v>
      </c>
      <c r="E14" s="148">
        <v>1266</v>
      </c>
      <c r="F14" s="158">
        <v>1920</v>
      </c>
      <c r="G14" s="158">
        <v>1109</v>
      </c>
      <c r="H14" s="158">
        <v>1255</v>
      </c>
      <c r="I14" s="158">
        <v>920</v>
      </c>
      <c r="J14" s="158">
        <v>938</v>
      </c>
      <c r="K14" s="158">
        <v>1363</v>
      </c>
      <c r="L14" s="158">
        <v>1373</v>
      </c>
      <c r="M14" s="158">
        <v>1328</v>
      </c>
      <c r="N14" s="158">
        <v>926</v>
      </c>
      <c r="O14" s="158">
        <v>1368</v>
      </c>
      <c r="P14" s="158">
        <v>864</v>
      </c>
      <c r="Q14" s="158">
        <v>1098</v>
      </c>
      <c r="R14" s="546"/>
      <c r="S14" s="543"/>
    </row>
    <row r="15" spans="1:19" s="536" customFormat="1" ht="11.25" customHeight="1" x14ac:dyDescent="0.2">
      <c r="A15" s="543"/>
      <c r="B15" s="544"/>
      <c r="C15" s="545"/>
      <c r="D15" s="464" t="s">
        <v>131</v>
      </c>
      <c r="E15" s="148">
        <v>1073</v>
      </c>
      <c r="F15" s="158">
        <v>986</v>
      </c>
      <c r="G15" s="158">
        <v>1064</v>
      </c>
      <c r="H15" s="158">
        <v>1078</v>
      </c>
      <c r="I15" s="158">
        <v>1148</v>
      </c>
      <c r="J15" s="158">
        <v>1232</v>
      </c>
      <c r="K15" s="158">
        <v>1702</v>
      </c>
      <c r="L15" s="158">
        <v>1475</v>
      </c>
      <c r="M15" s="158">
        <v>1361</v>
      </c>
      <c r="N15" s="158">
        <v>993</v>
      </c>
      <c r="O15" s="158">
        <v>1568</v>
      </c>
      <c r="P15" s="158">
        <v>1123</v>
      </c>
      <c r="Q15" s="158">
        <v>1069</v>
      </c>
      <c r="R15" s="546"/>
      <c r="S15" s="543"/>
    </row>
    <row r="16" spans="1:19" s="552" customFormat="1" ht="15" customHeight="1" x14ac:dyDescent="0.2">
      <c r="A16" s="547"/>
      <c r="B16" s="548"/>
      <c r="C16" s="1552" t="s">
        <v>288</v>
      </c>
      <c r="D16" s="1552"/>
      <c r="E16" s="549"/>
      <c r="F16" s="550"/>
      <c r="G16" s="550"/>
      <c r="H16" s="550"/>
      <c r="I16" s="550"/>
      <c r="J16" s="550"/>
      <c r="K16" s="550"/>
      <c r="L16" s="550"/>
      <c r="M16" s="550"/>
      <c r="N16" s="550"/>
      <c r="O16" s="550"/>
      <c r="P16" s="550"/>
      <c r="Q16" s="550"/>
      <c r="R16" s="551"/>
      <c r="S16" s="547"/>
    </row>
    <row r="17" spans="1:19" s="536" customFormat="1" ht="12" customHeight="1" x14ac:dyDescent="0.2">
      <c r="A17" s="543"/>
      <c r="B17" s="544"/>
      <c r="C17" s="545"/>
      <c r="D17" s="93" t="s">
        <v>484</v>
      </c>
      <c r="E17" s="158">
        <v>6525</v>
      </c>
      <c r="F17" s="158">
        <v>6224</v>
      </c>
      <c r="G17" s="158">
        <v>6109</v>
      </c>
      <c r="H17" s="158">
        <v>5461</v>
      </c>
      <c r="I17" s="158">
        <v>4938</v>
      </c>
      <c r="J17" s="158">
        <v>5306</v>
      </c>
      <c r="K17" s="158">
        <v>7308</v>
      </c>
      <c r="L17" s="158">
        <v>7247</v>
      </c>
      <c r="M17" s="158">
        <v>6746</v>
      </c>
      <c r="N17" s="158">
        <v>4562</v>
      </c>
      <c r="O17" s="158">
        <v>7157</v>
      </c>
      <c r="P17" s="158">
        <v>5527</v>
      </c>
      <c r="Q17" s="158">
        <v>6282</v>
      </c>
      <c r="R17" s="546"/>
      <c r="S17" s="543"/>
    </row>
    <row r="18" spans="1:19" s="536" customFormat="1" ht="12" customHeight="1" x14ac:dyDescent="0.2">
      <c r="A18" s="543"/>
      <c r="B18" s="544"/>
      <c r="C18" s="545"/>
      <c r="D18" s="93" t="s">
        <v>485</v>
      </c>
      <c r="E18" s="158">
        <v>4830</v>
      </c>
      <c r="F18" s="158">
        <v>4502</v>
      </c>
      <c r="G18" s="158">
        <v>4440</v>
      </c>
      <c r="H18" s="158">
        <v>3806</v>
      </c>
      <c r="I18" s="158">
        <v>3747</v>
      </c>
      <c r="J18" s="158">
        <v>4274</v>
      </c>
      <c r="K18" s="158">
        <v>4601</v>
      </c>
      <c r="L18" s="158">
        <v>4625</v>
      </c>
      <c r="M18" s="158">
        <v>4446</v>
      </c>
      <c r="N18" s="158">
        <v>4193</v>
      </c>
      <c r="O18" s="158">
        <v>5028</v>
      </c>
      <c r="P18" s="158">
        <v>3615</v>
      </c>
      <c r="Q18" s="158">
        <v>4236</v>
      </c>
      <c r="R18" s="546"/>
      <c r="S18" s="543"/>
    </row>
    <row r="19" spans="1:19" s="536" customFormat="1" ht="12" customHeight="1" x14ac:dyDescent="0.2">
      <c r="A19" s="543"/>
      <c r="B19" s="544"/>
      <c r="C19" s="545"/>
      <c r="D19" s="93" t="s">
        <v>486</v>
      </c>
      <c r="E19" s="158">
        <v>3532</v>
      </c>
      <c r="F19" s="158">
        <v>3500</v>
      </c>
      <c r="G19" s="158">
        <v>3422</v>
      </c>
      <c r="H19" s="158">
        <v>3161</v>
      </c>
      <c r="I19" s="158">
        <v>2634</v>
      </c>
      <c r="J19" s="158">
        <v>2668</v>
      </c>
      <c r="K19" s="158">
        <v>3628</v>
      </c>
      <c r="L19" s="158">
        <v>4028</v>
      </c>
      <c r="M19" s="158">
        <v>5005</v>
      </c>
      <c r="N19" s="158">
        <v>3155</v>
      </c>
      <c r="O19" s="158">
        <v>3932</v>
      </c>
      <c r="P19" s="158">
        <v>2975</v>
      </c>
      <c r="Q19" s="158">
        <v>3442</v>
      </c>
      <c r="R19" s="546"/>
      <c r="S19" s="543"/>
    </row>
    <row r="20" spans="1:19" s="536" customFormat="1" ht="12" customHeight="1" x14ac:dyDescent="0.2">
      <c r="A20" s="543"/>
      <c r="B20" s="544"/>
      <c r="C20" s="545"/>
      <c r="D20" s="93" t="s">
        <v>487</v>
      </c>
      <c r="E20" s="158">
        <v>3082</v>
      </c>
      <c r="F20" s="158">
        <v>2990</v>
      </c>
      <c r="G20" s="158">
        <v>2864</v>
      </c>
      <c r="H20" s="158">
        <v>3104</v>
      </c>
      <c r="I20" s="158">
        <v>2445</v>
      </c>
      <c r="J20" s="158">
        <v>2522</v>
      </c>
      <c r="K20" s="158">
        <v>3304</v>
      </c>
      <c r="L20" s="158">
        <v>3924</v>
      </c>
      <c r="M20" s="158">
        <v>5583</v>
      </c>
      <c r="N20" s="158">
        <v>3189</v>
      </c>
      <c r="O20" s="158">
        <v>3883</v>
      </c>
      <c r="P20" s="158">
        <v>2726</v>
      </c>
      <c r="Q20" s="158">
        <v>3035</v>
      </c>
      <c r="R20" s="546"/>
      <c r="S20" s="543"/>
    </row>
    <row r="21" spans="1:19" s="536" customFormat="1" ht="11.25" customHeight="1" x14ac:dyDescent="0.2">
      <c r="A21" s="543"/>
      <c r="B21" s="544"/>
      <c r="C21" s="545"/>
      <c r="D21" s="93" t="s">
        <v>489</v>
      </c>
      <c r="E21" s="158">
        <v>2531</v>
      </c>
      <c r="F21" s="158">
        <v>2447</v>
      </c>
      <c r="G21" s="158">
        <v>2520</v>
      </c>
      <c r="H21" s="158">
        <v>2440</v>
      </c>
      <c r="I21" s="158">
        <v>2232</v>
      </c>
      <c r="J21" s="158">
        <v>2471</v>
      </c>
      <c r="K21" s="158">
        <v>3100</v>
      </c>
      <c r="L21" s="158">
        <v>2879</v>
      </c>
      <c r="M21" s="158">
        <v>2534</v>
      </c>
      <c r="N21" s="158">
        <v>1972</v>
      </c>
      <c r="O21" s="158">
        <v>3063</v>
      </c>
      <c r="P21" s="158">
        <v>2249</v>
      </c>
      <c r="Q21" s="158">
        <v>2476</v>
      </c>
      <c r="R21" s="546"/>
      <c r="S21" s="543"/>
    </row>
    <row r="22" spans="1:19" s="536" customFormat="1" ht="15" customHeight="1" x14ac:dyDescent="0.2">
      <c r="A22" s="543"/>
      <c r="B22" s="544"/>
      <c r="C22" s="1552" t="s">
        <v>214</v>
      </c>
      <c r="D22" s="1552"/>
      <c r="E22" s="541">
        <v>6899</v>
      </c>
      <c r="F22" s="542">
        <v>6138</v>
      </c>
      <c r="G22" s="542">
        <v>6219</v>
      </c>
      <c r="H22" s="542">
        <v>6033</v>
      </c>
      <c r="I22" s="542">
        <v>7416</v>
      </c>
      <c r="J22" s="542">
        <v>8550</v>
      </c>
      <c r="K22" s="542">
        <v>11450</v>
      </c>
      <c r="L22" s="542">
        <v>8863</v>
      </c>
      <c r="M22" s="542">
        <v>6840</v>
      </c>
      <c r="N22" s="542">
        <v>4501</v>
      </c>
      <c r="O22" s="542">
        <v>7255</v>
      </c>
      <c r="P22" s="542">
        <v>5967</v>
      </c>
      <c r="Q22" s="542">
        <v>6667</v>
      </c>
      <c r="R22" s="546"/>
      <c r="S22" s="543"/>
    </row>
    <row r="23" spans="1:19" s="552" customFormat="1" ht="12" customHeight="1" x14ac:dyDescent="0.2">
      <c r="A23" s="547"/>
      <c r="B23" s="548"/>
      <c r="C23" s="1552" t="s">
        <v>289</v>
      </c>
      <c r="D23" s="1552"/>
      <c r="E23" s="541">
        <v>46565</v>
      </c>
      <c r="F23" s="542">
        <v>43998</v>
      </c>
      <c r="G23" s="542">
        <v>43787</v>
      </c>
      <c r="H23" s="542">
        <v>43463</v>
      </c>
      <c r="I23" s="542">
        <v>39854</v>
      </c>
      <c r="J23" s="542">
        <v>41822</v>
      </c>
      <c r="K23" s="542">
        <v>54004</v>
      </c>
      <c r="L23" s="542">
        <v>49426</v>
      </c>
      <c r="M23" s="542">
        <v>51402</v>
      </c>
      <c r="N23" s="542">
        <v>41531</v>
      </c>
      <c r="O23" s="542">
        <v>52251</v>
      </c>
      <c r="P23" s="542">
        <v>37987</v>
      </c>
      <c r="Q23" s="542">
        <v>44181</v>
      </c>
      <c r="R23" s="553"/>
      <c r="S23" s="547"/>
    </row>
    <row r="24" spans="1:19" s="536" customFormat="1" ht="12.75" customHeight="1" x14ac:dyDescent="0.2">
      <c r="A24" s="543"/>
      <c r="B24" s="554"/>
      <c r="C24" s="545"/>
      <c r="D24" s="470" t="s">
        <v>340</v>
      </c>
      <c r="E24" s="148">
        <v>2275</v>
      </c>
      <c r="F24" s="158">
        <v>1938</v>
      </c>
      <c r="G24" s="158">
        <v>1719</v>
      </c>
      <c r="H24" s="158">
        <v>1638</v>
      </c>
      <c r="I24" s="158">
        <v>1922</v>
      </c>
      <c r="J24" s="158">
        <v>2080</v>
      </c>
      <c r="K24" s="158">
        <v>1932</v>
      </c>
      <c r="L24" s="158">
        <v>3263</v>
      </c>
      <c r="M24" s="158">
        <v>3129</v>
      </c>
      <c r="N24" s="158">
        <v>2018</v>
      </c>
      <c r="O24" s="158">
        <v>2425</v>
      </c>
      <c r="P24" s="158">
        <v>1490</v>
      </c>
      <c r="Q24" s="158">
        <v>2581</v>
      </c>
      <c r="R24" s="546"/>
      <c r="S24" s="543"/>
    </row>
    <row r="25" spans="1:19" s="536" customFormat="1" ht="11.25" customHeight="1" x14ac:dyDescent="0.2">
      <c r="A25" s="543"/>
      <c r="B25" s="554"/>
      <c r="C25" s="545"/>
      <c r="D25" s="470" t="s">
        <v>215</v>
      </c>
      <c r="E25" s="148">
        <v>10831</v>
      </c>
      <c r="F25" s="158">
        <v>10170</v>
      </c>
      <c r="G25" s="158">
        <v>10210</v>
      </c>
      <c r="H25" s="158">
        <v>9093</v>
      </c>
      <c r="I25" s="158">
        <v>8214</v>
      </c>
      <c r="J25" s="158">
        <v>8566</v>
      </c>
      <c r="K25" s="158">
        <v>9824</v>
      </c>
      <c r="L25" s="158">
        <v>9610</v>
      </c>
      <c r="M25" s="158">
        <v>8942</v>
      </c>
      <c r="N25" s="158">
        <v>8911</v>
      </c>
      <c r="O25" s="158">
        <v>10796</v>
      </c>
      <c r="P25" s="158">
        <v>8104</v>
      </c>
      <c r="Q25" s="158">
        <v>9200</v>
      </c>
      <c r="R25" s="546"/>
      <c r="S25" s="543"/>
    </row>
    <row r="26" spans="1:19" s="536" customFormat="1" ht="11.25" customHeight="1" x14ac:dyDescent="0.2">
      <c r="A26" s="543"/>
      <c r="B26" s="554"/>
      <c r="C26" s="545"/>
      <c r="D26" s="470" t="s">
        <v>163</v>
      </c>
      <c r="E26" s="148">
        <v>33248</v>
      </c>
      <c r="F26" s="158">
        <v>31703</v>
      </c>
      <c r="G26" s="158">
        <v>31708</v>
      </c>
      <c r="H26" s="158">
        <v>32585</v>
      </c>
      <c r="I26" s="158">
        <v>29568</v>
      </c>
      <c r="J26" s="158">
        <v>31038</v>
      </c>
      <c r="K26" s="158">
        <v>42044</v>
      </c>
      <c r="L26" s="158">
        <v>36347</v>
      </c>
      <c r="M26" s="158">
        <v>39175</v>
      </c>
      <c r="N26" s="158">
        <v>30486</v>
      </c>
      <c r="O26" s="158">
        <v>38813</v>
      </c>
      <c r="P26" s="158">
        <v>28197</v>
      </c>
      <c r="Q26" s="158">
        <v>32185</v>
      </c>
      <c r="R26" s="546"/>
      <c r="S26" s="543"/>
    </row>
    <row r="27" spans="1:19" s="536" customFormat="1" ht="11.25" customHeight="1" x14ac:dyDescent="0.2">
      <c r="A27" s="543"/>
      <c r="B27" s="554"/>
      <c r="C27" s="545"/>
      <c r="D27" s="470" t="s">
        <v>216</v>
      </c>
      <c r="E27" s="148">
        <v>211</v>
      </c>
      <c r="F27" s="158">
        <v>187</v>
      </c>
      <c r="G27" s="158">
        <v>150</v>
      </c>
      <c r="H27" s="158">
        <v>147</v>
      </c>
      <c r="I27" s="158">
        <v>150</v>
      </c>
      <c r="J27" s="158">
        <v>138</v>
      </c>
      <c r="K27" s="158">
        <v>204</v>
      </c>
      <c r="L27" s="158">
        <v>206</v>
      </c>
      <c r="M27" s="158">
        <v>156</v>
      </c>
      <c r="N27" s="158">
        <v>116</v>
      </c>
      <c r="O27" s="158">
        <v>217</v>
      </c>
      <c r="P27" s="158">
        <v>196</v>
      </c>
      <c r="Q27" s="158">
        <v>215</v>
      </c>
      <c r="R27" s="546"/>
      <c r="S27" s="543"/>
    </row>
    <row r="28" spans="1:19" ht="10.5" customHeight="1" thickBot="1" x14ac:dyDescent="0.25">
      <c r="A28" s="2"/>
      <c r="B28" s="222"/>
      <c r="C28" s="555"/>
      <c r="D28" s="13"/>
      <c r="E28" s="614"/>
      <c r="F28" s="614"/>
      <c r="G28" s="614"/>
      <c r="H28" s="614"/>
      <c r="I28" s="614"/>
      <c r="J28" s="537"/>
      <c r="K28" s="537"/>
      <c r="L28" s="537"/>
      <c r="M28" s="537"/>
      <c r="N28" s="537"/>
      <c r="O28" s="537"/>
      <c r="P28" s="537"/>
      <c r="Q28" s="537"/>
      <c r="R28" s="618"/>
      <c r="S28" s="2"/>
    </row>
    <row r="29" spans="1:19" ht="13.5" customHeight="1" thickBot="1" x14ac:dyDescent="0.25">
      <c r="A29" s="2"/>
      <c r="B29" s="222"/>
      <c r="C29" s="396" t="s">
        <v>217</v>
      </c>
      <c r="D29" s="539"/>
      <c r="E29" s="557"/>
      <c r="F29" s="557"/>
      <c r="G29" s="557"/>
      <c r="H29" s="557"/>
      <c r="I29" s="557"/>
      <c r="J29" s="557"/>
      <c r="K29" s="557"/>
      <c r="L29" s="557"/>
      <c r="M29" s="557"/>
      <c r="N29" s="557"/>
      <c r="O29" s="557"/>
      <c r="P29" s="557"/>
      <c r="Q29" s="558"/>
      <c r="R29" s="618"/>
      <c r="S29" s="2"/>
    </row>
    <row r="30" spans="1:19" ht="9.75" customHeight="1" x14ac:dyDescent="0.2">
      <c r="A30" s="2"/>
      <c r="B30" s="222"/>
      <c r="C30" s="617" t="s">
        <v>78</v>
      </c>
      <c r="D30" s="13"/>
      <c r="E30" s="556"/>
      <c r="F30" s="556"/>
      <c r="G30" s="556"/>
      <c r="H30" s="556"/>
      <c r="I30" s="556"/>
      <c r="J30" s="556"/>
      <c r="K30" s="556"/>
      <c r="L30" s="556"/>
      <c r="M30" s="556"/>
      <c r="N30" s="556"/>
      <c r="O30" s="556"/>
      <c r="P30" s="556"/>
      <c r="Q30" s="559"/>
      <c r="R30" s="618"/>
      <c r="S30" s="2"/>
    </row>
    <row r="31" spans="1:19" ht="15" customHeight="1" x14ac:dyDescent="0.2">
      <c r="A31" s="2"/>
      <c r="B31" s="222"/>
      <c r="C31" s="1552" t="s">
        <v>68</v>
      </c>
      <c r="D31" s="1552"/>
      <c r="E31" s="541">
        <v>16334</v>
      </c>
      <c r="F31" s="542">
        <v>14251</v>
      </c>
      <c r="G31" s="542">
        <v>16872</v>
      </c>
      <c r="H31" s="542">
        <v>16274</v>
      </c>
      <c r="I31" s="542">
        <v>11950</v>
      </c>
      <c r="J31" s="542">
        <v>9593</v>
      </c>
      <c r="K31" s="542">
        <v>11158</v>
      </c>
      <c r="L31" s="542">
        <v>9445</v>
      </c>
      <c r="M31" s="542">
        <v>8324</v>
      </c>
      <c r="N31" s="542">
        <v>5966</v>
      </c>
      <c r="O31" s="542">
        <v>11226</v>
      </c>
      <c r="P31" s="542">
        <v>14064</v>
      </c>
      <c r="Q31" s="542">
        <v>15892</v>
      </c>
      <c r="R31" s="618"/>
      <c r="S31" s="2"/>
    </row>
    <row r="32" spans="1:19" ht="12" customHeight="1" x14ac:dyDescent="0.2">
      <c r="A32" s="2"/>
      <c r="B32" s="222"/>
      <c r="C32" s="475"/>
      <c r="D32" s="464" t="s">
        <v>187</v>
      </c>
      <c r="E32" s="148">
        <v>5685</v>
      </c>
      <c r="F32" s="158">
        <v>4846</v>
      </c>
      <c r="G32" s="158">
        <v>5461</v>
      </c>
      <c r="H32" s="158">
        <v>5329</v>
      </c>
      <c r="I32" s="158">
        <v>4188</v>
      </c>
      <c r="J32" s="158">
        <v>2386</v>
      </c>
      <c r="K32" s="158">
        <v>3376</v>
      </c>
      <c r="L32" s="158">
        <v>2953</v>
      </c>
      <c r="M32" s="158">
        <v>2568</v>
      </c>
      <c r="N32" s="158">
        <v>1657</v>
      </c>
      <c r="O32" s="158">
        <v>3019</v>
      </c>
      <c r="P32" s="158">
        <v>4268</v>
      </c>
      <c r="Q32" s="158">
        <v>3987</v>
      </c>
      <c r="R32" s="618"/>
      <c r="S32" s="2"/>
    </row>
    <row r="33" spans="1:19" ht="12" customHeight="1" x14ac:dyDescent="0.2">
      <c r="A33" s="2"/>
      <c r="B33" s="222"/>
      <c r="C33" s="475"/>
      <c r="D33" s="464" t="s">
        <v>188</v>
      </c>
      <c r="E33" s="148">
        <v>4611</v>
      </c>
      <c r="F33" s="158">
        <v>3790</v>
      </c>
      <c r="G33" s="158">
        <v>5177</v>
      </c>
      <c r="H33" s="158">
        <v>5033</v>
      </c>
      <c r="I33" s="158">
        <v>3584</v>
      </c>
      <c r="J33" s="158">
        <v>3823</v>
      </c>
      <c r="K33" s="158">
        <v>4251</v>
      </c>
      <c r="L33" s="158">
        <v>3382</v>
      </c>
      <c r="M33" s="158">
        <v>2784</v>
      </c>
      <c r="N33" s="158">
        <v>2263</v>
      </c>
      <c r="O33" s="158">
        <v>4022</v>
      </c>
      <c r="P33" s="158">
        <v>3817</v>
      </c>
      <c r="Q33" s="158">
        <v>5576</v>
      </c>
      <c r="R33" s="618"/>
      <c r="S33" s="2"/>
    </row>
    <row r="34" spans="1:19" ht="12" customHeight="1" x14ac:dyDescent="0.2">
      <c r="A34" s="2"/>
      <c r="B34" s="222"/>
      <c r="C34" s="475"/>
      <c r="D34" s="464" t="s">
        <v>59</v>
      </c>
      <c r="E34" s="148">
        <v>2347</v>
      </c>
      <c r="F34" s="158">
        <v>1939</v>
      </c>
      <c r="G34" s="158">
        <v>2414</v>
      </c>
      <c r="H34" s="158">
        <v>2574</v>
      </c>
      <c r="I34" s="158">
        <v>1946</v>
      </c>
      <c r="J34" s="158">
        <v>1393</v>
      </c>
      <c r="K34" s="158">
        <v>1642</v>
      </c>
      <c r="L34" s="158">
        <v>1304</v>
      </c>
      <c r="M34" s="158">
        <v>1170</v>
      </c>
      <c r="N34" s="158">
        <v>884</v>
      </c>
      <c r="O34" s="158">
        <v>1554</v>
      </c>
      <c r="P34" s="158">
        <v>2198</v>
      </c>
      <c r="Q34" s="158">
        <v>2212</v>
      </c>
      <c r="R34" s="618"/>
      <c r="S34" s="2"/>
    </row>
    <row r="35" spans="1:19" ht="12" customHeight="1" x14ac:dyDescent="0.2">
      <c r="A35" s="2"/>
      <c r="B35" s="222"/>
      <c r="C35" s="475"/>
      <c r="D35" s="464" t="s">
        <v>190</v>
      </c>
      <c r="E35" s="148">
        <v>1655</v>
      </c>
      <c r="F35" s="158">
        <v>1568</v>
      </c>
      <c r="G35" s="158">
        <v>1672</v>
      </c>
      <c r="H35" s="158">
        <v>1494</v>
      </c>
      <c r="I35" s="158">
        <v>1178</v>
      </c>
      <c r="J35" s="158">
        <v>1181</v>
      </c>
      <c r="K35" s="158">
        <v>1052</v>
      </c>
      <c r="L35" s="158">
        <v>1111</v>
      </c>
      <c r="M35" s="158">
        <v>1116</v>
      </c>
      <c r="N35" s="158">
        <v>683</v>
      </c>
      <c r="O35" s="158">
        <v>1382</v>
      </c>
      <c r="P35" s="158">
        <v>2102</v>
      </c>
      <c r="Q35" s="158">
        <v>1892</v>
      </c>
      <c r="R35" s="618"/>
      <c r="S35" s="2"/>
    </row>
    <row r="36" spans="1:19" ht="12" customHeight="1" x14ac:dyDescent="0.2">
      <c r="A36" s="2"/>
      <c r="B36" s="222"/>
      <c r="C36" s="475"/>
      <c r="D36" s="464" t="s">
        <v>191</v>
      </c>
      <c r="E36" s="148">
        <v>1616</v>
      </c>
      <c r="F36" s="158">
        <v>1695</v>
      </c>
      <c r="G36" s="158">
        <v>1641</v>
      </c>
      <c r="H36" s="158">
        <v>1283</v>
      </c>
      <c r="I36" s="158">
        <v>680</v>
      </c>
      <c r="J36" s="158">
        <v>412</v>
      </c>
      <c r="K36" s="158">
        <v>419</v>
      </c>
      <c r="L36" s="158">
        <v>366</v>
      </c>
      <c r="M36" s="158">
        <v>316</v>
      </c>
      <c r="N36" s="158">
        <v>275</v>
      </c>
      <c r="O36" s="158">
        <v>828</v>
      </c>
      <c r="P36" s="158">
        <v>1238</v>
      </c>
      <c r="Q36" s="158">
        <v>1743</v>
      </c>
      <c r="R36" s="618"/>
      <c r="S36" s="2"/>
    </row>
    <row r="37" spans="1:19" ht="12" customHeight="1" x14ac:dyDescent="0.2">
      <c r="A37" s="2"/>
      <c r="B37" s="222"/>
      <c r="C37" s="475"/>
      <c r="D37" s="464" t="s">
        <v>130</v>
      </c>
      <c r="E37" s="148">
        <v>215</v>
      </c>
      <c r="F37" s="158">
        <v>203</v>
      </c>
      <c r="G37" s="158">
        <v>285</v>
      </c>
      <c r="H37" s="158">
        <v>283</v>
      </c>
      <c r="I37" s="158">
        <v>201</v>
      </c>
      <c r="J37" s="158">
        <v>168</v>
      </c>
      <c r="K37" s="158">
        <v>173</v>
      </c>
      <c r="L37" s="158">
        <v>155</v>
      </c>
      <c r="M37" s="158">
        <v>152</v>
      </c>
      <c r="N37" s="158">
        <v>98</v>
      </c>
      <c r="O37" s="158">
        <v>216</v>
      </c>
      <c r="P37" s="158">
        <v>168</v>
      </c>
      <c r="Q37" s="158">
        <v>240</v>
      </c>
      <c r="R37" s="618"/>
      <c r="S37" s="2"/>
    </row>
    <row r="38" spans="1:19" ht="12" customHeight="1" x14ac:dyDescent="0.2">
      <c r="A38" s="2"/>
      <c r="B38" s="222"/>
      <c r="C38" s="475"/>
      <c r="D38" s="464" t="s">
        <v>131</v>
      </c>
      <c r="E38" s="148">
        <v>205</v>
      </c>
      <c r="F38" s="158">
        <v>210</v>
      </c>
      <c r="G38" s="158">
        <v>222</v>
      </c>
      <c r="H38" s="158">
        <v>278</v>
      </c>
      <c r="I38" s="158">
        <v>173</v>
      </c>
      <c r="J38" s="158">
        <v>230</v>
      </c>
      <c r="K38" s="158">
        <v>245</v>
      </c>
      <c r="L38" s="158">
        <v>174</v>
      </c>
      <c r="M38" s="158">
        <v>218</v>
      </c>
      <c r="N38" s="158">
        <v>106</v>
      </c>
      <c r="O38" s="158">
        <v>205</v>
      </c>
      <c r="P38" s="158">
        <v>273</v>
      </c>
      <c r="Q38" s="158">
        <v>242</v>
      </c>
      <c r="R38" s="618"/>
      <c r="S38" s="2"/>
    </row>
    <row r="39" spans="1:19" ht="15" customHeight="1" x14ac:dyDescent="0.2">
      <c r="A39" s="2"/>
      <c r="B39" s="222"/>
      <c r="C39" s="475"/>
      <c r="D39" s="470" t="s">
        <v>340</v>
      </c>
      <c r="E39" s="158">
        <v>708</v>
      </c>
      <c r="F39" s="158">
        <v>685</v>
      </c>
      <c r="G39" s="158">
        <v>1232</v>
      </c>
      <c r="H39" s="158">
        <v>567</v>
      </c>
      <c r="I39" s="158">
        <v>428</v>
      </c>
      <c r="J39" s="158">
        <v>570</v>
      </c>
      <c r="K39" s="158">
        <v>475</v>
      </c>
      <c r="L39" s="158">
        <v>533</v>
      </c>
      <c r="M39" s="158">
        <v>587</v>
      </c>
      <c r="N39" s="158">
        <v>678</v>
      </c>
      <c r="O39" s="158">
        <v>964</v>
      </c>
      <c r="P39" s="158">
        <v>567</v>
      </c>
      <c r="Q39" s="158">
        <v>1123</v>
      </c>
      <c r="R39" s="618"/>
      <c r="S39" s="2"/>
    </row>
    <row r="40" spans="1:19" ht="12" customHeight="1" x14ac:dyDescent="0.2">
      <c r="A40" s="2"/>
      <c r="B40" s="222"/>
      <c r="C40" s="475"/>
      <c r="D40" s="470" t="s">
        <v>215</v>
      </c>
      <c r="E40" s="158">
        <v>4038</v>
      </c>
      <c r="F40" s="158">
        <v>3511</v>
      </c>
      <c r="G40" s="158">
        <v>4004</v>
      </c>
      <c r="H40" s="158">
        <v>4052</v>
      </c>
      <c r="I40" s="158">
        <v>3003</v>
      </c>
      <c r="J40" s="158">
        <v>2218</v>
      </c>
      <c r="K40" s="158">
        <v>2923</v>
      </c>
      <c r="L40" s="158">
        <v>2731</v>
      </c>
      <c r="M40" s="158">
        <v>2459</v>
      </c>
      <c r="N40" s="158">
        <v>1338</v>
      </c>
      <c r="O40" s="158">
        <v>2903</v>
      </c>
      <c r="P40" s="158">
        <v>3592</v>
      </c>
      <c r="Q40" s="158">
        <v>4086</v>
      </c>
      <c r="R40" s="618"/>
      <c r="S40" s="2"/>
    </row>
    <row r="41" spans="1:19" ht="12" customHeight="1" x14ac:dyDescent="0.2">
      <c r="A41" s="2"/>
      <c r="B41" s="222"/>
      <c r="C41" s="475"/>
      <c r="D41" s="470" t="s">
        <v>163</v>
      </c>
      <c r="E41" s="158">
        <v>11588</v>
      </c>
      <c r="F41" s="158">
        <v>10054</v>
      </c>
      <c r="G41" s="158">
        <v>11636</v>
      </c>
      <c r="H41" s="158">
        <v>11655</v>
      </c>
      <c r="I41" s="158">
        <v>8518</v>
      </c>
      <c r="J41" s="158">
        <v>6805</v>
      </c>
      <c r="K41" s="158">
        <v>7760</v>
      </c>
      <c r="L41" s="158">
        <v>6180</v>
      </c>
      <c r="M41" s="158">
        <v>5278</v>
      </c>
      <c r="N41" s="158">
        <v>3950</v>
      </c>
      <c r="O41" s="158">
        <v>7359</v>
      </c>
      <c r="P41" s="158">
        <v>9905</v>
      </c>
      <c r="Q41" s="158">
        <v>10682</v>
      </c>
      <c r="R41" s="618"/>
      <c r="S41" s="2"/>
    </row>
    <row r="42" spans="1:19" ht="11.25" customHeight="1" x14ac:dyDescent="0.2">
      <c r="A42" s="2"/>
      <c r="B42" s="222"/>
      <c r="C42" s="475"/>
      <c r="D42" s="470" t="s">
        <v>216</v>
      </c>
      <c r="E42" s="784">
        <v>0</v>
      </c>
      <c r="F42" s="783">
        <v>1</v>
      </c>
      <c r="G42" s="783">
        <v>0</v>
      </c>
      <c r="H42" s="783">
        <v>0</v>
      </c>
      <c r="I42" s="783">
        <v>1</v>
      </c>
      <c r="J42" s="783">
        <v>0</v>
      </c>
      <c r="K42" s="783">
        <v>0</v>
      </c>
      <c r="L42" s="783">
        <v>1</v>
      </c>
      <c r="M42" s="783">
        <v>0</v>
      </c>
      <c r="N42" s="783">
        <v>0</v>
      </c>
      <c r="O42" s="783">
        <v>0</v>
      </c>
      <c r="P42" s="783">
        <v>0</v>
      </c>
      <c r="Q42" s="783">
        <v>1</v>
      </c>
      <c r="R42" s="618"/>
      <c r="S42" s="2"/>
    </row>
    <row r="43" spans="1:19" ht="15" customHeight="1" x14ac:dyDescent="0.2">
      <c r="A43" s="2"/>
      <c r="B43" s="222"/>
      <c r="C43" s="616" t="s">
        <v>290</v>
      </c>
      <c r="D43" s="616"/>
      <c r="E43" s="148"/>
      <c r="F43" s="148"/>
      <c r="G43" s="158"/>
      <c r="H43" s="158"/>
      <c r="I43" s="158"/>
      <c r="J43" s="158"/>
      <c r="K43" s="158"/>
      <c r="L43" s="158"/>
      <c r="M43" s="158"/>
      <c r="N43" s="158"/>
      <c r="O43" s="158"/>
      <c r="P43" s="158"/>
      <c r="Q43" s="158"/>
      <c r="R43" s="618"/>
      <c r="S43" s="2"/>
    </row>
    <row r="44" spans="1:19" ht="12" customHeight="1" x14ac:dyDescent="0.2">
      <c r="A44" s="2"/>
      <c r="B44" s="222"/>
      <c r="C44" s="475"/>
      <c r="D44" s="734" t="s">
        <v>485</v>
      </c>
      <c r="E44" s="158">
        <v>1340</v>
      </c>
      <c r="F44" s="158">
        <v>1202</v>
      </c>
      <c r="G44" s="158">
        <v>1586</v>
      </c>
      <c r="H44" s="158">
        <v>1663</v>
      </c>
      <c r="I44" s="158">
        <v>1172</v>
      </c>
      <c r="J44" s="158">
        <v>2155</v>
      </c>
      <c r="K44" s="158">
        <v>1724</v>
      </c>
      <c r="L44" s="158">
        <v>1452</v>
      </c>
      <c r="M44" s="158">
        <v>1279</v>
      </c>
      <c r="N44" s="158">
        <v>741</v>
      </c>
      <c r="O44" s="158">
        <v>1898</v>
      </c>
      <c r="P44" s="158">
        <v>1267</v>
      </c>
      <c r="Q44" s="158">
        <v>1650</v>
      </c>
      <c r="R44" s="618"/>
      <c r="S44" s="2"/>
    </row>
    <row r="45" spans="1:19" ht="12" customHeight="1" x14ac:dyDescent="0.2">
      <c r="A45" s="2"/>
      <c r="B45" s="222"/>
      <c r="C45" s="475"/>
      <c r="D45" s="734" t="s">
        <v>487</v>
      </c>
      <c r="E45" s="158">
        <v>1947</v>
      </c>
      <c r="F45" s="158">
        <v>1759</v>
      </c>
      <c r="G45" s="158">
        <v>2104</v>
      </c>
      <c r="H45" s="158">
        <v>1734</v>
      </c>
      <c r="I45" s="158">
        <v>1216</v>
      </c>
      <c r="J45" s="158">
        <v>684</v>
      </c>
      <c r="K45" s="158">
        <v>915</v>
      </c>
      <c r="L45" s="158">
        <v>609</v>
      </c>
      <c r="M45" s="158">
        <v>529</v>
      </c>
      <c r="N45" s="158">
        <v>424</v>
      </c>
      <c r="O45" s="158">
        <v>858</v>
      </c>
      <c r="P45" s="158">
        <v>1465</v>
      </c>
      <c r="Q45" s="158">
        <v>1559</v>
      </c>
      <c r="R45" s="618"/>
      <c r="S45" s="2"/>
    </row>
    <row r="46" spans="1:19" ht="12" customHeight="1" x14ac:dyDescent="0.2">
      <c r="A46" s="2"/>
      <c r="B46" s="222"/>
      <c r="C46" s="475"/>
      <c r="D46" s="734" t="s">
        <v>591</v>
      </c>
      <c r="E46" s="158">
        <v>487</v>
      </c>
      <c r="F46" s="158">
        <v>440</v>
      </c>
      <c r="G46" s="158">
        <v>583</v>
      </c>
      <c r="H46" s="158">
        <v>503</v>
      </c>
      <c r="I46" s="158">
        <v>454</v>
      </c>
      <c r="J46" s="158">
        <v>226</v>
      </c>
      <c r="K46" s="158">
        <v>522</v>
      </c>
      <c r="L46" s="158">
        <v>346</v>
      </c>
      <c r="M46" s="158">
        <v>284</v>
      </c>
      <c r="N46" s="158">
        <v>264</v>
      </c>
      <c r="O46" s="158">
        <v>310</v>
      </c>
      <c r="P46" s="158">
        <v>482</v>
      </c>
      <c r="Q46" s="158">
        <v>1156</v>
      </c>
      <c r="R46" s="618"/>
      <c r="S46" s="2"/>
    </row>
    <row r="47" spans="1:19" ht="12" customHeight="1" x14ac:dyDescent="0.2">
      <c r="A47" s="2"/>
      <c r="B47" s="222"/>
      <c r="C47" s="475"/>
      <c r="D47" s="734" t="s">
        <v>484</v>
      </c>
      <c r="E47" s="158">
        <v>1221</v>
      </c>
      <c r="F47" s="158">
        <v>1156</v>
      </c>
      <c r="G47" s="158">
        <v>1338</v>
      </c>
      <c r="H47" s="158">
        <v>1388</v>
      </c>
      <c r="I47" s="158">
        <v>1078</v>
      </c>
      <c r="J47" s="158">
        <v>708</v>
      </c>
      <c r="K47" s="158">
        <v>639</v>
      </c>
      <c r="L47" s="158">
        <v>820</v>
      </c>
      <c r="M47" s="158">
        <v>554</v>
      </c>
      <c r="N47" s="158">
        <v>396</v>
      </c>
      <c r="O47" s="158">
        <v>502</v>
      </c>
      <c r="P47" s="158">
        <v>1195</v>
      </c>
      <c r="Q47" s="158">
        <v>971</v>
      </c>
      <c r="R47" s="618"/>
      <c r="S47" s="2"/>
    </row>
    <row r="48" spans="1:19" ht="12" customHeight="1" x14ac:dyDescent="0.2">
      <c r="A48" s="2"/>
      <c r="B48" s="222"/>
      <c r="C48" s="475"/>
      <c r="D48" s="734" t="s">
        <v>488</v>
      </c>
      <c r="E48" s="158">
        <v>579</v>
      </c>
      <c r="F48" s="158">
        <v>456</v>
      </c>
      <c r="G48" s="158">
        <v>663</v>
      </c>
      <c r="H48" s="158">
        <v>805</v>
      </c>
      <c r="I48" s="158">
        <v>651</v>
      </c>
      <c r="J48" s="158">
        <v>580</v>
      </c>
      <c r="K48" s="158">
        <v>629</v>
      </c>
      <c r="L48" s="158">
        <v>577</v>
      </c>
      <c r="M48" s="158">
        <v>500</v>
      </c>
      <c r="N48" s="158">
        <v>338</v>
      </c>
      <c r="O48" s="158">
        <v>555</v>
      </c>
      <c r="P48" s="158">
        <v>664</v>
      </c>
      <c r="Q48" s="158">
        <v>861</v>
      </c>
      <c r="R48" s="618"/>
      <c r="S48" s="2"/>
    </row>
    <row r="49" spans="1:22" ht="15" customHeight="1" x14ac:dyDescent="0.2">
      <c r="A49" s="2"/>
      <c r="B49" s="222"/>
      <c r="C49" s="1552" t="s">
        <v>218</v>
      </c>
      <c r="D49" s="1552"/>
      <c r="E49" s="473">
        <f t="shared" ref="E49:P49" si="0">+E31/E8*100</f>
        <v>30.551399072272933</v>
      </c>
      <c r="F49" s="473">
        <f t="shared" si="0"/>
        <v>28.424684857188449</v>
      </c>
      <c r="G49" s="473">
        <f t="shared" si="0"/>
        <v>33.739951205855299</v>
      </c>
      <c r="H49" s="473">
        <f t="shared" si="0"/>
        <v>32.87942459996767</v>
      </c>
      <c r="I49" s="473">
        <f t="shared" si="0"/>
        <v>25.280304632959595</v>
      </c>
      <c r="J49" s="473">
        <f t="shared" si="0"/>
        <v>19.044310331136348</v>
      </c>
      <c r="K49" s="473">
        <f t="shared" si="0"/>
        <v>17.04708650349864</v>
      </c>
      <c r="L49" s="473">
        <f t="shared" si="0"/>
        <v>16.203743416425056</v>
      </c>
      <c r="M49" s="473">
        <f t="shared" si="0"/>
        <v>14.292091617732908</v>
      </c>
      <c r="N49" s="473">
        <f t="shared" si="0"/>
        <v>12.960549183176919</v>
      </c>
      <c r="O49" s="473">
        <f t="shared" si="0"/>
        <v>18.865324505091923</v>
      </c>
      <c r="P49" s="473">
        <f t="shared" si="0"/>
        <v>31.997087864585705</v>
      </c>
      <c r="Q49" s="473">
        <f>+Q31/Q8*100</f>
        <v>31.253933291378228</v>
      </c>
      <c r="R49" s="618"/>
      <c r="S49" s="2"/>
    </row>
    <row r="50" spans="1:22" ht="11.25" customHeight="1" thickBot="1" x14ac:dyDescent="0.25">
      <c r="A50" s="2"/>
      <c r="B50" s="222"/>
      <c r="C50" s="560"/>
      <c r="D50" s="618"/>
      <c r="E50" s="614"/>
      <c r="F50" s="614"/>
      <c r="G50" s="614"/>
      <c r="H50" s="614"/>
      <c r="I50" s="614"/>
      <c r="J50" s="614"/>
      <c r="K50" s="614"/>
      <c r="L50" s="614"/>
      <c r="M50" s="614"/>
      <c r="N50" s="614"/>
      <c r="O50" s="614"/>
      <c r="P50" s="614"/>
      <c r="Q50" s="537"/>
      <c r="R50" s="618"/>
      <c r="S50" s="2"/>
    </row>
    <row r="51" spans="1:22" s="7" customFormat="1" ht="13.5" customHeight="1" thickBot="1" x14ac:dyDescent="0.25">
      <c r="A51" s="6"/>
      <c r="B51" s="221"/>
      <c r="C51" s="396" t="s">
        <v>219</v>
      </c>
      <c r="D51" s="539"/>
      <c r="E51" s="557"/>
      <c r="F51" s="557"/>
      <c r="G51" s="557"/>
      <c r="H51" s="557"/>
      <c r="I51" s="557"/>
      <c r="J51" s="557"/>
      <c r="K51" s="557"/>
      <c r="L51" s="557"/>
      <c r="M51" s="557"/>
      <c r="N51" s="557"/>
      <c r="O51" s="557"/>
      <c r="P51" s="557"/>
      <c r="Q51" s="558"/>
      <c r="R51" s="618"/>
      <c r="S51" s="6"/>
    </row>
    <row r="52" spans="1:22" ht="9.75" customHeight="1" x14ac:dyDescent="0.2">
      <c r="A52" s="2"/>
      <c r="B52" s="222"/>
      <c r="C52" s="617" t="s">
        <v>78</v>
      </c>
      <c r="D52" s="561"/>
      <c r="E52" s="556"/>
      <c r="F52" s="556"/>
      <c r="G52" s="556"/>
      <c r="H52" s="556"/>
      <c r="I52" s="556"/>
      <c r="J52" s="556"/>
      <c r="K52" s="556"/>
      <c r="L52" s="556"/>
      <c r="M52" s="556"/>
      <c r="N52" s="556"/>
      <c r="O52" s="556"/>
      <c r="P52" s="556"/>
      <c r="Q52" s="559"/>
      <c r="R52" s="618"/>
      <c r="S52" s="2"/>
    </row>
    <row r="53" spans="1:22" ht="15" customHeight="1" x14ac:dyDescent="0.2">
      <c r="A53" s="2"/>
      <c r="B53" s="222"/>
      <c r="C53" s="1552" t="s">
        <v>68</v>
      </c>
      <c r="D53" s="1552"/>
      <c r="E53" s="541">
        <v>11040</v>
      </c>
      <c r="F53" s="542">
        <v>10189</v>
      </c>
      <c r="G53" s="542">
        <v>11871</v>
      </c>
      <c r="H53" s="542">
        <v>11264</v>
      </c>
      <c r="I53" s="542">
        <v>9001</v>
      </c>
      <c r="J53" s="542">
        <v>7142</v>
      </c>
      <c r="K53" s="542">
        <v>7925</v>
      </c>
      <c r="L53" s="542">
        <v>6456</v>
      </c>
      <c r="M53" s="542">
        <v>5818</v>
      </c>
      <c r="N53" s="542">
        <v>4875</v>
      </c>
      <c r="O53" s="542">
        <v>6863</v>
      </c>
      <c r="P53" s="542">
        <v>6209</v>
      </c>
      <c r="Q53" s="542">
        <v>9180</v>
      </c>
      <c r="R53" s="618"/>
      <c r="S53" s="2"/>
    </row>
    <row r="54" spans="1:22" ht="11.25" customHeight="1" x14ac:dyDescent="0.2">
      <c r="A54" s="2"/>
      <c r="B54" s="222"/>
      <c r="C54" s="475"/>
      <c r="D54" s="93" t="s">
        <v>340</v>
      </c>
      <c r="E54" s="149">
        <v>380</v>
      </c>
      <c r="F54" s="177">
        <v>661</v>
      </c>
      <c r="G54" s="177">
        <v>997</v>
      </c>
      <c r="H54" s="177">
        <v>442</v>
      </c>
      <c r="I54" s="158">
        <v>231</v>
      </c>
      <c r="J54" s="158">
        <v>295</v>
      </c>
      <c r="K54" s="158">
        <v>301</v>
      </c>
      <c r="L54" s="158">
        <v>185</v>
      </c>
      <c r="M54" s="158">
        <v>322</v>
      </c>
      <c r="N54" s="158">
        <v>561</v>
      </c>
      <c r="O54" s="158">
        <v>362</v>
      </c>
      <c r="P54" s="158">
        <v>235</v>
      </c>
      <c r="Q54" s="158">
        <v>450</v>
      </c>
      <c r="R54" s="618"/>
      <c r="S54" s="2"/>
    </row>
    <row r="55" spans="1:22" ht="11.25" customHeight="1" x14ac:dyDescent="0.2">
      <c r="A55" s="2"/>
      <c r="B55" s="222"/>
      <c r="C55" s="475"/>
      <c r="D55" s="93" t="s">
        <v>215</v>
      </c>
      <c r="E55" s="149">
        <v>2768</v>
      </c>
      <c r="F55" s="177">
        <v>2282</v>
      </c>
      <c r="G55" s="177">
        <v>2803</v>
      </c>
      <c r="H55" s="177">
        <v>2611</v>
      </c>
      <c r="I55" s="158">
        <v>2146</v>
      </c>
      <c r="J55" s="158">
        <v>1491</v>
      </c>
      <c r="K55" s="158">
        <v>1741</v>
      </c>
      <c r="L55" s="158">
        <v>1774</v>
      </c>
      <c r="M55" s="158">
        <v>1518</v>
      </c>
      <c r="N55" s="158">
        <v>1020</v>
      </c>
      <c r="O55" s="158">
        <v>1621</v>
      </c>
      <c r="P55" s="158">
        <v>1683</v>
      </c>
      <c r="Q55" s="158">
        <v>2488</v>
      </c>
      <c r="R55" s="618"/>
      <c r="S55" s="2"/>
    </row>
    <row r="56" spans="1:22" ht="11.25" customHeight="1" x14ac:dyDescent="0.2">
      <c r="A56" s="2"/>
      <c r="B56" s="222"/>
      <c r="C56" s="475"/>
      <c r="D56" s="93" t="s">
        <v>163</v>
      </c>
      <c r="E56" s="149">
        <v>7892</v>
      </c>
      <c r="F56" s="177">
        <v>7245</v>
      </c>
      <c r="G56" s="177">
        <v>8070</v>
      </c>
      <c r="H56" s="177">
        <v>8211</v>
      </c>
      <c r="I56" s="158">
        <v>6623</v>
      </c>
      <c r="J56" s="158">
        <v>5356</v>
      </c>
      <c r="K56" s="158">
        <v>5883</v>
      </c>
      <c r="L56" s="158">
        <v>4496</v>
      </c>
      <c r="M56" s="158">
        <v>3978</v>
      </c>
      <c r="N56" s="158">
        <v>3294</v>
      </c>
      <c r="O56" s="158">
        <v>4880</v>
      </c>
      <c r="P56" s="158">
        <v>4291</v>
      </c>
      <c r="Q56" s="158">
        <v>6242</v>
      </c>
      <c r="R56" s="618"/>
      <c r="S56" s="2"/>
    </row>
    <row r="57" spans="1:22" ht="11.25" customHeight="1" x14ac:dyDescent="0.2">
      <c r="A57" s="2"/>
      <c r="B57" s="222"/>
      <c r="C57" s="475"/>
      <c r="D57" s="93" t="s">
        <v>216</v>
      </c>
      <c r="E57" s="784">
        <v>0</v>
      </c>
      <c r="F57" s="783">
        <v>1</v>
      </c>
      <c r="G57" s="783">
        <v>1</v>
      </c>
      <c r="H57" s="783">
        <v>0</v>
      </c>
      <c r="I57" s="783">
        <v>1</v>
      </c>
      <c r="J57" s="783">
        <v>0</v>
      </c>
      <c r="K57" s="783">
        <v>0</v>
      </c>
      <c r="L57" s="783">
        <v>1</v>
      </c>
      <c r="M57" s="783">
        <v>0</v>
      </c>
      <c r="N57" s="783">
        <v>0</v>
      </c>
      <c r="O57" s="783">
        <v>0</v>
      </c>
      <c r="P57" s="783">
        <v>0</v>
      </c>
      <c r="Q57" s="783">
        <v>0</v>
      </c>
      <c r="R57" s="618"/>
      <c r="S57" s="2"/>
      <c r="V57" s="536"/>
    </row>
    <row r="58" spans="1:22" ht="12.75" hidden="1" customHeight="1" x14ac:dyDescent="0.2">
      <c r="A58" s="2"/>
      <c r="B58" s="222"/>
      <c r="C58" s="475"/>
      <c r="D58" s="201" t="s">
        <v>187</v>
      </c>
      <c r="E58" s="148">
        <v>3938</v>
      </c>
      <c r="F58" s="158">
        <v>3246</v>
      </c>
      <c r="G58" s="158">
        <v>4075</v>
      </c>
      <c r="H58" s="158">
        <v>3588</v>
      </c>
      <c r="I58" s="158">
        <v>3148</v>
      </c>
      <c r="J58" s="158">
        <v>1742</v>
      </c>
      <c r="K58" s="158">
        <v>2382</v>
      </c>
      <c r="L58" s="158">
        <v>1991</v>
      </c>
      <c r="M58" s="158">
        <v>1657</v>
      </c>
      <c r="N58" s="158">
        <v>1585</v>
      </c>
      <c r="O58" s="158">
        <v>1669</v>
      </c>
      <c r="P58" s="158">
        <v>1918</v>
      </c>
      <c r="Q58" s="158">
        <v>2306</v>
      </c>
      <c r="R58" s="618"/>
      <c r="S58" s="2"/>
    </row>
    <row r="59" spans="1:22" ht="12.75" hidden="1" customHeight="1" x14ac:dyDescent="0.2">
      <c r="A59" s="2"/>
      <c r="B59" s="222"/>
      <c r="C59" s="475"/>
      <c r="D59" s="201" t="s">
        <v>188</v>
      </c>
      <c r="E59" s="148">
        <v>3375</v>
      </c>
      <c r="F59" s="158">
        <v>2856</v>
      </c>
      <c r="G59" s="158">
        <v>3861</v>
      </c>
      <c r="H59" s="158">
        <v>3813</v>
      </c>
      <c r="I59" s="158">
        <v>2882</v>
      </c>
      <c r="J59" s="158">
        <v>2985</v>
      </c>
      <c r="K59" s="158">
        <v>3290</v>
      </c>
      <c r="L59" s="158">
        <v>2557</v>
      </c>
      <c r="M59" s="158">
        <v>2146</v>
      </c>
      <c r="N59" s="158">
        <v>1622</v>
      </c>
      <c r="O59" s="158">
        <v>2900</v>
      </c>
      <c r="P59" s="158">
        <v>2024</v>
      </c>
      <c r="Q59" s="158">
        <v>3124</v>
      </c>
      <c r="R59" s="618"/>
      <c r="S59" s="2"/>
    </row>
    <row r="60" spans="1:22" ht="12.75" hidden="1" customHeight="1" x14ac:dyDescent="0.2">
      <c r="A60" s="2"/>
      <c r="B60" s="222"/>
      <c r="C60" s="475"/>
      <c r="D60" s="201" t="s">
        <v>59</v>
      </c>
      <c r="E60" s="148">
        <v>1317</v>
      </c>
      <c r="F60" s="158">
        <v>1321</v>
      </c>
      <c r="G60" s="158">
        <v>1356</v>
      </c>
      <c r="H60" s="158">
        <v>1606</v>
      </c>
      <c r="I60" s="158">
        <v>1338</v>
      </c>
      <c r="J60" s="158">
        <v>974</v>
      </c>
      <c r="K60" s="158">
        <v>1042</v>
      </c>
      <c r="L60" s="158">
        <v>797</v>
      </c>
      <c r="M60" s="158">
        <v>755</v>
      </c>
      <c r="N60" s="158">
        <v>718</v>
      </c>
      <c r="O60" s="158">
        <v>938</v>
      </c>
      <c r="P60" s="158">
        <v>723</v>
      </c>
      <c r="Q60" s="158">
        <v>1340</v>
      </c>
      <c r="R60" s="618"/>
      <c r="S60" s="2"/>
    </row>
    <row r="61" spans="1:22" ht="12.75" hidden="1" customHeight="1" x14ac:dyDescent="0.2">
      <c r="A61" s="2"/>
      <c r="B61" s="222"/>
      <c r="C61" s="475"/>
      <c r="D61" s="201" t="s">
        <v>190</v>
      </c>
      <c r="E61" s="148">
        <v>1050</v>
      </c>
      <c r="F61" s="158">
        <v>1277</v>
      </c>
      <c r="G61" s="158">
        <v>1250</v>
      </c>
      <c r="H61" s="158">
        <v>1147</v>
      </c>
      <c r="I61" s="158">
        <v>808</v>
      </c>
      <c r="J61" s="158">
        <v>914</v>
      </c>
      <c r="K61" s="158">
        <v>732</v>
      </c>
      <c r="L61" s="158">
        <v>649</v>
      </c>
      <c r="M61" s="158">
        <v>766</v>
      </c>
      <c r="N61" s="158">
        <v>599</v>
      </c>
      <c r="O61" s="158">
        <v>862</v>
      </c>
      <c r="P61" s="158">
        <v>720</v>
      </c>
      <c r="Q61" s="158">
        <v>1040</v>
      </c>
      <c r="R61" s="618"/>
      <c r="S61" s="2"/>
    </row>
    <row r="62" spans="1:22" ht="12.75" hidden="1" customHeight="1" x14ac:dyDescent="0.2">
      <c r="A62" s="2"/>
      <c r="B62" s="222"/>
      <c r="C62" s="475"/>
      <c r="D62" s="201" t="s">
        <v>191</v>
      </c>
      <c r="E62" s="148">
        <v>1067</v>
      </c>
      <c r="F62" s="158">
        <v>1217</v>
      </c>
      <c r="G62" s="158">
        <v>1019</v>
      </c>
      <c r="H62" s="158">
        <v>778</v>
      </c>
      <c r="I62" s="158">
        <v>490</v>
      </c>
      <c r="J62" s="158">
        <v>289</v>
      </c>
      <c r="K62" s="158">
        <v>235</v>
      </c>
      <c r="L62" s="158">
        <v>199</v>
      </c>
      <c r="M62" s="158">
        <v>201</v>
      </c>
      <c r="N62" s="158">
        <v>200</v>
      </c>
      <c r="O62" s="158">
        <v>273</v>
      </c>
      <c r="P62" s="158">
        <v>562</v>
      </c>
      <c r="Q62" s="158">
        <v>1080</v>
      </c>
      <c r="R62" s="618"/>
      <c r="S62" s="2"/>
    </row>
    <row r="63" spans="1:22" ht="12.75" hidden="1" customHeight="1" x14ac:dyDescent="0.2">
      <c r="A63" s="2"/>
      <c r="B63" s="222"/>
      <c r="C63" s="475"/>
      <c r="D63" s="201" t="s">
        <v>130</v>
      </c>
      <c r="E63" s="148">
        <v>159</v>
      </c>
      <c r="F63" s="158">
        <v>137</v>
      </c>
      <c r="G63" s="158">
        <v>201</v>
      </c>
      <c r="H63" s="158">
        <v>190</v>
      </c>
      <c r="I63" s="158">
        <v>196</v>
      </c>
      <c r="J63" s="158">
        <v>127</v>
      </c>
      <c r="K63" s="158">
        <v>112</v>
      </c>
      <c r="L63" s="158">
        <v>118</v>
      </c>
      <c r="M63" s="158">
        <v>155</v>
      </c>
      <c r="N63" s="158">
        <v>74</v>
      </c>
      <c r="O63" s="158">
        <v>122</v>
      </c>
      <c r="P63" s="158">
        <v>110</v>
      </c>
      <c r="Q63" s="158">
        <v>167</v>
      </c>
      <c r="R63" s="618"/>
      <c r="S63" s="2"/>
    </row>
    <row r="64" spans="1:22" ht="12.75" hidden="1" customHeight="1" x14ac:dyDescent="0.2">
      <c r="A64" s="2"/>
      <c r="B64" s="222"/>
      <c r="C64" s="475"/>
      <c r="D64" s="201" t="s">
        <v>131</v>
      </c>
      <c r="E64" s="148">
        <v>134</v>
      </c>
      <c r="F64" s="158">
        <v>135</v>
      </c>
      <c r="G64" s="158">
        <v>109</v>
      </c>
      <c r="H64" s="158">
        <v>142</v>
      </c>
      <c r="I64" s="158">
        <v>139</v>
      </c>
      <c r="J64" s="158">
        <v>111</v>
      </c>
      <c r="K64" s="158">
        <v>132</v>
      </c>
      <c r="L64" s="158">
        <v>145</v>
      </c>
      <c r="M64" s="158">
        <v>138</v>
      </c>
      <c r="N64" s="158">
        <v>77</v>
      </c>
      <c r="O64" s="158">
        <v>99</v>
      </c>
      <c r="P64" s="158">
        <v>152</v>
      </c>
      <c r="Q64" s="158">
        <v>123</v>
      </c>
      <c r="R64" s="618"/>
      <c r="S64" s="2"/>
    </row>
    <row r="65" spans="1:19" ht="15" customHeight="1" x14ac:dyDescent="0.2">
      <c r="A65" s="2"/>
      <c r="B65" s="222"/>
      <c r="C65" s="1552" t="s">
        <v>220</v>
      </c>
      <c r="D65" s="1552"/>
      <c r="E65" s="473">
        <f t="shared" ref="E65:P65" si="1">+E53/E31*100</f>
        <v>67.589077996816457</v>
      </c>
      <c r="F65" s="473">
        <f t="shared" si="1"/>
        <v>71.496737071082734</v>
      </c>
      <c r="G65" s="473">
        <f t="shared" si="1"/>
        <v>70.359174964438125</v>
      </c>
      <c r="H65" s="473">
        <f t="shared" si="1"/>
        <v>69.21469829175372</v>
      </c>
      <c r="I65" s="473">
        <f t="shared" si="1"/>
        <v>75.322175732217573</v>
      </c>
      <c r="J65" s="473">
        <f t="shared" si="1"/>
        <v>74.450119879078485</v>
      </c>
      <c r="K65" s="473">
        <f t="shared" si="1"/>
        <v>71.025273346477874</v>
      </c>
      <c r="L65" s="473">
        <f t="shared" si="1"/>
        <v>68.353626257278989</v>
      </c>
      <c r="M65" s="473">
        <f t="shared" si="1"/>
        <v>69.894281595386829</v>
      </c>
      <c r="N65" s="473">
        <f t="shared" si="1"/>
        <v>81.713040563191413</v>
      </c>
      <c r="O65" s="473">
        <f t="shared" si="1"/>
        <v>61.134865490824872</v>
      </c>
      <c r="P65" s="473">
        <f t="shared" si="1"/>
        <v>44.148179749715588</v>
      </c>
      <c r="Q65" s="473">
        <f>+Q53/Q31*100</f>
        <v>57.764913163856022</v>
      </c>
      <c r="R65" s="618"/>
      <c r="S65" s="2"/>
    </row>
    <row r="66" spans="1:19" ht="11.25" customHeight="1" x14ac:dyDescent="0.2">
      <c r="A66" s="2"/>
      <c r="B66" s="222"/>
      <c r="C66" s="475"/>
      <c r="D66" s="464" t="s">
        <v>187</v>
      </c>
      <c r="E66" s="178">
        <f t="shared" ref="E66:Q72" si="2">+E58/E32*100</f>
        <v>69.270008795074759</v>
      </c>
      <c r="F66" s="178">
        <f t="shared" si="2"/>
        <v>66.983078827899305</v>
      </c>
      <c r="G66" s="178">
        <f t="shared" si="2"/>
        <v>74.620032960996156</v>
      </c>
      <c r="H66" s="178">
        <f t="shared" si="2"/>
        <v>67.329705385625829</v>
      </c>
      <c r="I66" s="178">
        <f t="shared" si="2"/>
        <v>75.167144221585474</v>
      </c>
      <c r="J66" s="178">
        <f t="shared" si="2"/>
        <v>73.009220452640406</v>
      </c>
      <c r="K66" s="178">
        <f t="shared" si="2"/>
        <v>70.556872037914701</v>
      </c>
      <c r="L66" s="178">
        <f t="shared" si="2"/>
        <v>67.422959701997968</v>
      </c>
      <c r="M66" s="178">
        <f t="shared" si="2"/>
        <v>64.524922118380061</v>
      </c>
      <c r="N66" s="178">
        <f t="shared" si="2"/>
        <v>95.654797827398923</v>
      </c>
      <c r="O66" s="178">
        <f t="shared" si="2"/>
        <v>55.28320635972176</v>
      </c>
      <c r="P66" s="178">
        <f t="shared" si="2"/>
        <v>44.939081537019682</v>
      </c>
      <c r="Q66" s="178">
        <f>+Q58/Q32*100</f>
        <v>57.837973413594177</v>
      </c>
      <c r="R66" s="618"/>
      <c r="S66" s="150"/>
    </row>
    <row r="67" spans="1:19" ht="11.25" customHeight="1" x14ac:dyDescent="0.2">
      <c r="A67" s="2"/>
      <c r="B67" s="222"/>
      <c r="C67" s="475"/>
      <c r="D67" s="464" t="s">
        <v>188</v>
      </c>
      <c r="E67" s="178">
        <f t="shared" si="2"/>
        <v>73.194534808067672</v>
      </c>
      <c r="F67" s="178">
        <f t="shared" si="2"/>
        <v>75.356200527704488</v>
      </c>
      <c r="G67" s="178">
        <f t="shared" si="2"/>
        <v>74.579872513038438</v>
      </c>
      <c r="H67" s="178">
        <f t="shared" si="2"/>
        <v>75.759984104907602</v>
      </c>
      <c r="I67" s="178">
        <f t="shared" si="2"/>
        <v>80.412946428571431</v>
      </c>
      <c r="J67" s="178">
        <f t="shared" si="2"/>
        <v>78.080041851948735</v>
      </c>
      <c r="K67" s="178">
        <f t="shared" si="2"/>
        <v>77.393554457774641</v>
      </c>
      <c r="L67" s="178">
        <f t="shared" si="2"/>
        <v>75.606150206978114</v>
      </c>
      <c r="M67" s="178">
        <f t="shared" si="2"/>
        <v>77.083333333333343</v>
      </c>
      <c r="N67" s="178">
        <f t="shared" si="2"/>
        <v>71.674768007070256</v>
      </c>
      <c r="O67" s="178">
        <f t="shared" si="2"/>
        <v>72.103431128791655</v>
      </c>
      <c r="P67" s="178">
        <f t="shared" si="2"/>
        <v>53.02593659942363</v>
      </c>
      <c r="Q67" s="178">
        <f t="shared" si="2"/>
        <v>56.025824964131999</v>
      </c>
      <c r="R67" s="618"/>
      <c r="S67" s="150"/>
    </row>
    <row r="68" spans="1:19" ht="11.25" customHeight="1" x14ac:dyDescent="0.2">
      <c r="A68" s="2"/>
      <c r="B68" s="222"/>
      <c r="C68" s="475"/>
      <c r="D68" s="464" t="s">
        <v>59</v>
      </c>
      <c r="E68" s="178">
        <f t="shared" si="2"/>
        <v>56.114188325521944</v>
      </c>
      <c r="F68" s="178">
        <f t="shared" si="2"/>
        <v>68.127900979886533</v>
      </c>
      <c r="G68" s="178">
        <f t="shared" si="2"/>
        <v>56.17232808616405</v>
      </c>
      <c r="H68" s="178">
        <f t="shared" si="2"/>
        <v>62.393162393162392</v>
      </c>
      <c r="I68" s="178">
        <f t="shared" si="2"/>
        <v>68.756423432682425</v>
      </c>
      <c r="J68" s="178">
        <f t="shared" si="2"/>
        <v>69.921033740129218</v>
      </c>
      <c r="K68" s="178">
        <f t="shared" si="2"/>
        <v>63.459196102314252</v>
      </c>
      <c r="L68" s="178">
        <f t="shared" si="2"/>
        <v>61.119631901840485</v>
      </c>
      <c r="M68" s="178">
        <f t="shared" si="2"/>
        <v>64.529914529914535</v>
      </c>
      <c r="N68" s="178">
        <f t="shared" si="2"/>
        <v>81.221719457013577</v>
      </c>
      <c r="O68" s="178">
        <f t="shared" si="2"/>
        <v>60.360360360360367</v>
      </c>
      <c r="P68" s="178">
        <f t="shared" si="2"/>
        <v>32.893539581437672</v>
      </c>
      <c r="Q68" s="178">
        <f t="shared" si="2"/>
        <v>60.578661844484628</v>
      </c>
      <c r="R68" s="618"/>
      <c r="S68" s="150"/>
    </row>
    <row r="69" spans="1:19" ht="11.25" customHeight="1" x14ac:dyDescent="0.2">
      <c r="A69" s="2"/>
      <c r="B69" s="222"/>
      <c r="C69" s="475"/>
      <c r="D69" s="464" t="s">
        <v>190</v>
      </c>
      <c r="E69" s="178">
        <f t="shared" si="2"/>
        <v>63.444108761329311</v>
      </c>
      <c r="F69" s="178">
        <f t="shared" si="2"/>
        <v>81.441326530612244</v>
      </c>
      <c r="G69" s="178">
        <f t="shared" si="2"/>
        <v>74.760765550239242</v>
      </c>
      <c r="H69" s="178">
        <f t="shared" si="2"/>
        <v>76.773761713520756</v>
      </c>
      <c r="I69" s="178">
        <f t="shared" si="2"/>
        <v>68.590831918505941</v>
      </c>
      <c r="J69" s="178">
        <f t="shared" si="2"/>
        <v>77.392040643522435</v>
      </c>
      <c r="K69" s="178">
        <f t="shared" si="2"/>
        <v>69.581749049429646</v>
      </c>
      <c r="L69" s="178">
        <f t="shared" si="2"/>
        <v>58.415841584158414</v>
      </c>
      <c r="M69" s="178">
        <f t="shared" si="2"/>
        <v>68.637992831541212</v>
      </c>
      <c r="N69" s="178">
        <f t="shared" si="2"/>
        <v>87.701317715959007</v>
      </c>
      <c r="O69" s="178">
        <f t="shared" si="2"/>
        <v>62.373371924746749</v>
      </c>
      <c r="P69" s="178">
        <f t="shared" si="2"/>
        <v>34.25309229305423</v>
      </c>
      <c r="Q69" s="178">
        <f t="shared" si="2"/>
        <v>54.968287526427062</v>
      </c>
      <c r="R69" s="618"/>
      <c r="S69" s="150"/>
    </row>
    <row r="70" spans="1:19" ht="11.25" customHeight="1" x14ac:dyDescent="0.2">
      <c r="A70" s="2"/>
      <c r="B70" s="222"/>
      <c r="C70" s="475"/>
      <c r="D70" s="464" t="s">
        <v>191</v>
      </c>
      <c r="E70" s="178">
        <f t="shared" si="2"/>
        <v>66.027227722772281</v>
      </c>
      <c r="F70" s="178">
        <f t="shared" si="2"/>
        <v>71.799410029498517</v>
      </c>
      <c r="G70" s="178">
        <f t="shared" si="2"/>
        <v>62.096282754418041</v>
      </c>
      <c r="H70" s="178">
        <f t="shared" si="2"/>
        <v>60.639127045985973</v>
      </c>
      <c r="I70" s="178">
        <f>+I62/I36*100</f>
        <v>72.058823529411768</v>
      </c>
      <c r="J70" s="178">
        <f t="shared" si="2"/>
        <v>70.145631067961162</v>
      </c>
      <c r="K70" s="178">
        <f t="shared" si="2"/>
        <v>56.085918854415276</v>
      </c>
      <c r="L70" s="178">
        <f t="shared" si="2"/>
        <v>54.371584699453557</v>
      </c>
      <c r="M70" s="178">
        <f t="shared" si="2"/>
        <v>63.607594936708857</v>
      </c>
      <c r="N70" s="178">
        <f t="shared" si="2"/>
        <v>72.727272727272734</v>
      </c>
      <c r="O70" s="178">
        <f t="shared" si="2"/>
        <v>32.971014492753625</v>
      </c>
      <c r="P70" s="178">
        <f t="shared" si="2"/>
        <v>45.395799676898221</v>
      </c>
      <c r="Q70" s="178">
        <f t="shared" si="2"/>
        <v>61.962134251290877</v>
      </c>
      <c r="R70" s="618"/>
      <c r="S70" s="150"/>
    </row>
    <row r="71" spans="1:19" ht="11.25" customHeight="1" x14ac:dyDescent="0.2">
      <c r="A71" s="2"/>
      <c r="B71" s="222"/>
      <c r="C71" s="475"/>
      <c r="D71" s="464" t="s">
        <v>130</v>
      </c>
      <c r="E71" s="178">
        <f t="shared" si="2"/>
        <v>73.95348837209302</v>
      </c>
      <c r="F71" s="178">
        <f t="shared" si="2"/>
        <v>67.487684729064028</v>
      </c>
      <c r="G71" s="178">
        <f t="shared" si="2"/>
        <v>70.526315789473685</v>
      </c>
      <c r="H71" s="178">
        <f t="shared" si="2"/>
        <v>67.137809187279146</v>
      </c>
      <c r="I71" s="178">
        <f t="shared" si="2"/>
        <v>97.512437810945272</v>
      </c>
      <c r="J71" s="178">
        <f t="shared" si="2"/>
        <v>75.595238095238088</v>
      </c>
      <c r="K71" s="178">
        <f t="shared" si="2"/>
        <v>64.739884393063591</v>
      </c>
      <c r="L71" s="178">
        <f t="shared" si="2"/>
        <v>76.129032258064512</v>
      </c>
      <c r="M71" s="178">
        <f t="shared" si="2"/>
        <v>101.9736842105263</v>
      </c>
      <c r="N71" s="178">
        <f t="shared" si="2"/>
        <v>75.510204081632651</v>
      </c>
      <c r="O71" s="178">
        <f t="shared" si="2"/>
        <v>56.481481481481474</v>
      </c>
      <c r="P71" s="178">
        <f t="shared" si="2"/>
        <v>65.476190476190482</v>
      </c>
      <c r="Q71" s="178">
        <f t="shared" si="2"/>
        <v>69.583333333333329</v>
      </c>
      <c r="R71" s="618"/>
      <c r="S71" s="150"/>
    </row>
    <row r="72" spans="1:19" ht="11.25" customHeight="1" x14ac:dyDescent="0.2">
      <c r="A72" s="2"/>
      <c r="B72" s="222"/>
      <c r="C72" s="475"/>
      <c r="D72" s="464" t="s">
        <v>131</v>
      </c>
      <c r="E72" s="178">
        <f t="shared" si="2"/>
        <v>65.365853658536594</v>
      </c>
      <c r="F72" s="178">
        <f t="shared" si="2"/>
        <v>64.285714285714292</v>
      </c>
      <c r="G72" s="178">
        <f t="shared" si="2"/>
        <v>49.099099099099099</v>
      </c>
      <c r="H72" s="178">
        <f t="shared" si="2"/>
        <v>51.079136690647488</v>
      </c>
      <c r="I72" s="178">
        <f t="shared" si="2"/>
        <v>80.346820809248555</v>
      </c>
      <c r="J72" s="178">
        <f t="shared" si="2"/>
        <v>48.260869565217391</v>
      </c>
      <c r="K72" s="178">
        <f t="shared" si="2"/>
        <v>53.877551020408163</v>
      </c>
      <c r="L72" s="178">
        <f t="shared" si="2"/>
        <v>83.333333333333343</v>
      </c>
      <c r="M72" s="178">
        <f t="shared" si="2"/>
        <v>63.302752293577981</v>
      </c>
      <c r="N72" s="178">
        <f t="shared" si="2"/>
        <v>72.641509433962256</v>
      </c>
      <c r="O72" s="178">
        <f t="shared" si="2"/>
        <v>48.292682926829265</v>
      </c>
      <c r="P72" s="178">
        <f t="shared" si="2"/>
        <v>55.677655677655679</v>
      </c>
      <c r="Q72" s="178">
        <f t="shared" si="2"/>
        <v>50.826446280991732</v>
      </c>
      <c r="R72" s="618"/>
      <c r="S72" s="150"/>
    </row>
    <row r="73" spans="1:19" s="536" customFormat="1" ht="20.25" customHeight="1" x14ac:dyDescent="0.2">
      <c r="A73" s="543"/>
      <c r="B73" s="544"/>
      <c r="C73" s="1550" t="s">
        <v>285</v>
      </c>
      <c r="D73" s="1551"/>
      <c r="E73" s="1551"/>
      <c r="F73" s="1551"/>
      <c r="G73" s="1551"/>
      <c r="H73" s="1551"/>
      <c r="I73" s="1551"/>
      <c r="J73" s="1551"/>
      <c r="K73" s="1551"/>
      <c r="L73" s="1551"/>
      <c r="M73" s="1551"/>
      <c r="N73" s="1551"/>
      <c r="O73" s="1551"/>
      <c r="P73" s="1551"/>
      <c r="Q73" s="1551"/>
      <c r="R73" s="546"/>
      <c r="S73" s="150"/>
    </row>
    <row r="74" spans="1:19" ht="13.5" customHeight="1" x14ac:dyDescent="0.2">
      <c r="A74" s="2"/>
      <c r="B74" s="222"/>
      <c r="C74" s="42" t="s">
        <v>435</v>
      </c>
      <c r="D74" s="4"/>
      <c r="E74" s="1"/>
      <c r="F74" s="1"/>
      <c r="G74" s="4"/>
      <c r="H74" s="1"/>
      <c r="I74" s="889"/>
      <c r="J74" s="556"/>
      <c r="K74" s="1"/>
      <c r="L74" s="4"/>
      <c r="M74" s="4"/>
      <c r="N74" s="4"/>
      <c r="O74" s="4"/>
      <c r="P74" s="4"/>
      <c r="Q74" s="4"/>
      <c r="R74" s="994"/>
      <c r="S74" s="2"/>
    </row>
    <row r="75" spans="1:19" s="536" customFormat="1" ht="12.75" customHeight="1" x14ac:dyDescent="0.2">
      <c r="A75" s="543"/>
      <c r="B75" s="544"/>
      <c r="C75" s="1551" t="s">
        <v>393</v>
      </c>
      <c r="D75" s="1551"/>
      <c r="E75" s="1551"/>
      <c r="F75" s="1551"/>
      <c r="G75" s="1551"/>
      <c r="H75" s="1551"/>
      <c r="I75" s="1551"/>
      <c r="J75" s="1551"/>
      <c r="K75" s="1551"/>
      <c r="L75" s="1551"/>
      <c r="M75" s="1551"/>
      <c r="N75" s="1551"/>
      <c r="O75" s="1551"/>
      <c r="P75" s="1551"/>
      <c r="Q75" s="1551"/>
      <c r="R75" s="546"/>
      <c r="S75" s="543"/>
    </row>
    <row r="76" spans="1:19" ht="13.5" customHeight="1" x14ac:dyDescent="0.2">
      <c r="A76" s="2"/>
      <c r="B76" s="216">
        <v>10</v>
      </c>
      <c r="C76" s="1466">
        <v>42826</v>
      </c>
      <c r="D76" s="1466"/>
      <c r="E76" s="562"/>
      <c r="F76" s="562"/>
      <c r="G76" s="562"/>
      <c r="H76" s="562"/>
      <c r="I76" s="562"/>
      <c r="J76" s="150"/>
      <c r="K76" s="150"/>
      <c r="L76" s="619"/>
      <c r="M76" s="179"/>
      <c r="N76" s="179"/>
      <c r="O76" s="179"/>
      <c r="P76" s="619"/>
      <c r="Q76" s="1"/>
      <c r="R76" s="4"/>
      <c r="S76" s="2"/>
    </row>
  </sheetData>
  <mergeCells count="17">
    <mergeCell ref="D1:R1"/>
    <mergeCell ref="B2:D2"/>
    <mergeCell ref="C5:D6"/>
    <mergeCell ref="E5:N5"/>
    <mergeCell ref="E6:N6"/>
    <mergeCell ref="O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x14ac:dyDescent="0.2">
      <c r="A1" s="406"/>
      <c r="B1" s="1564" t="s">
        <v>316</v>
      </c>
      <c r="C1" s="1565"/>
      <c r="D1" s="1565"/>
      <c r="E1" s="1565"/>
      <c r="F1" s="1565"/>
      <c r="G1" s="1565"/>
      <c r="H1" s="1565"/>
      <c r="I1" s="439"/>
      <c r="J1" s="439"/>
      <c r="K1" s="439"/>
      <c r="L1" s="439"/>
      <c r="M1" s="439"/>
      <c r="N1" s="439"/>
      <c r="O1" s="439"/>
      <c r="P1" s="439"/>
      <c r="Q1" s="416"/>
      <c r="R1" s="416"/>
      <c r="S1" s="406"/>
    </row>
    <row r="2" spans="1:24" ht="6" customHeight="1" x14ac:dyDescent="0.2">
      <c r="A2" s="406"/>
      <c r="B2" s="620"/>
      <c r="C2" s="525"/>
      <c r="D2" s="525"/>
      <c r="E2" s="457"/>
      <c r="F2" s="457"/>
      <c r="G2" s="457"/>
      <c r="H2" s="457"/>
      <c r="I2" s="457"/>
      <c r="J2" s="457"/>
      <c r="K2" s="457"/>
      <c r="L2" s="457"/>
      <c r="M2" s="457"/>
      <c r="N2" s="457"/>
      <c r="O2" s="457"/>
      <c r="P2" s="457"/>
      <c r="Q2" s="457"/>
      <c r="R2" s="415"/>
      <c r="S2" s="406"/>
    </row>
    <row r="3" spans="1:24" ht="13.5" customHeight="1" thickBot="1" x14ac:dyDescent="0.25">
      <c r="A3" s="406"/>
      <c r="B3" s="416"/>
      <c r="C3" s="416"/>
      <c r="D3" s="416"/>
      <c r="E3" s="578"/>
      <c r="F3" s="578"/>
      <c r="G3" s="578"/>
      <c r="H3" s="578"/>
      <c r="I3" s="578"/>
      <c r="J3" s="578"/>
      <c r="K3" s="578"/>
      <c r="L3" s="578"/>
      <c r="M3" s="578"/>
      <c r="N3" s="578"/>
      <c r="O3" s="578"/>
      <c r="P3" s="578"/>
      <c r="Q3" s="578" t="s">
        <v>73</v>
      </c>
      <c r="R3" s="622"/>
      <c r="S3" s="406"/>
    </row>
    <row r="4" spans="1:24" s="420" customFormat="1" ht="13.5" customHeight="1" thickBot="1" x14ac:dyDescent="0.25">
      <c r="A4" s="418"/>
      <c r="B4" s="419"/>
      <c r="C4" s="623" t="s">
        <v>221</v>
      </c>
      <c r="D4" s="624"/>
      <c r="E4" s="624"/>
      <c r="F4" s="624"/>
      <c r="G4" s="624"/>
      <c r="H4" s="624"/>
      <c r="I4" s="624"/>
      <c r="J4" s="624"/>
      <c r="K4" s="624"/>
      <c r="L4" s="624"/>
      <c r="M4" s="624"/>
      <c r="N4" s="624"/>
      <c r="O4" s="624"/>
      <c r="P4" s="624"/>
      <c r="Q4" s="625"/>
      <c r="R4" s="622"/>
      <c r="S4" s="418"/>
      <c r="T4" s="753"/>
      <c r="U4" s="753"/>
      <c r="V4" s="753"/>
      <c r="W4" s="753"/>
      <c r="X4" s="753"/>
    </row>
    <row r="5" spans="1:24" ht="4.5" customHeight="1" x14ac:dyDescent="0.2">
      <c r="A5" s="406"/>
      <c r="B5" s="416"/>
      <c r="C5" s="1566" t="s">
        <v>78</v>
      </c>
      <c r="D5" s="1566"/>
      <c r="E5" s="526"/>
      <c r="F5" s="526"/>
      <c r="G5" s="526"/>
      <c r="H5" s="526"/>
      <c r="I5" s="526"/>
      <c r="J5" s="526"/>
      <c r="K5" s="526"/>
      <c r="L5" s="526"/>
      <c r="M5" s="526"/>
      <c r="N5" s="526"/>
      <c r="O5" s="526"/>
      <c r="P5" s="526"/>
      <c r="Q5" s="526"/>
      <c r="R5" s="622"/>
      <c r="S5" s="406"/>
      <c r="T5" s="433"/>
      <c r="U5" s="433"/>
      <c r="V5" s="816"/>
      <c r="W5" s="433"/>
      <c r="X5" s="433"/>
    </row>
    <row r="6" spans="1:24" ht="13.5" customHeight="1" x14ac:dyDescent="0.2">
      <c r="A6" s="406"/>
      <c r="B6" s="416"/>
      <c r="C6" s="1566"/>
      <c r="D6" s="1566"/>
      <c r="E6" s="1568" t="s">
        <v>483</v>
      </c>
      <c r="F6" s="1568"/>
      <c r="G6" s="1568"/>
      <c r="H6" s="1568"/>
      <c r="I6" s="1568"/>
      <c r="J6" s="1568"/>
      <c r="K6" s="1568"/>
      <c r="L6" s="1568"/>
      <c r="M6" s="1568"/>
      <c r="N6" s="1568"/>
      <c r="O6" s="1569" t="s">
        <v>590</v>
      </c>
      <c r="P6" s="1569"/>
      <c r="Q6" s="1569"/>
      <c r="R6" s="622"/>
      <c r="S6" s="406"/>
      <c r="T6" s="433"/>
      <c r="U6" s="433"/>
      <c r="V6" s="816"/>
      <c r="W6" s="433"/>
      <c r="X6" s="433"/>
    </row>
    <row r="7" spans="1:24" x14ac:dyDescent="0.2">
      <c r="A7" s="406"/>
      <c r="B7" s="416"/>
      <c r="C7" s="421"/>
      <c r="D7" s="421"/>
      <c r="E7" s="727" t="s">
        <v>103</v>
      </c>
      <c r="F7" s="727" t="s">
        <v>102</v>
      </c>
      <c r="G7" s="727" t="s">
        <v>101</v>
      </c>
      <c r="H7" s="727" t="s">
        <v>100</v>
      </c>
      <c r="I7" s="727" t="s">
        <v>99</v>
      </c>
      <c r="J7" s="727" t="s">
        <v>98</v>
      </c>
      <c r="K7" s="727" t="s">
        <v>97</v>
      </c>
      <c r="L7" s="727" t="s">
        <v>96</v>
      </c>
      <c r="M7" s="727" t="s">
        <v>95</v>
      </c>
      <c r="N7" s="727" t="s">
        <v>94</v>
      </c>
      <c r="O7" s="727" t="s">
        <v>93</v>
      </c>
      <c r="P7" s="727" t="s">
        <v>104</v>
      </c>
      <c r="Q7" s="727" t="s">
        <v>103</v>
      </c>
      <c r="R7" s="417"/>
      <c r="S7" s="406"/>
      <c r="T7" s="433"/>
      <c r="U7" s="433"/>
      <c r="V7" s="816"/>
      <c r="W7" s="433"/>
      <c r="X7" s="433"/>
    </row>
    <row r="8" spans="1:24" s="629" customFormat="1" ht="22.5" customHeight="1" x14ac:dyDescent="0.2">
      <c r="A8" s="626"/>
      <c r="B8" s="627"/>
      <c r="C8" s="1567" t="s">
        <v>68</v>
      </c>
      <c r="D8" s="1567"/>
      <c r="E8" s="402">
        <v>754676</v>
      </c>
      <c r="F8" s="403">
        <v>739185</v>
      </c>
      <c r="G8" s="403">
        <v>716098</v>
      </c>
      <c r="H8" s="403">
        <v>697345</v>
      </c>
      <c r="I8" s="403">
        <v>683973</v>
      </c>
      <c r="J8" s="403">
        <v>680182</v>
      </c>
      <c r="K8" s="403">
        <v>679063</v>
      </c>
      <c r="L8" s="403">
        <v>683619</v>
      </c>
      <c r="M8" s="403">
        <v>686235</v>
      </c>
      <c r="N8" s="403">
        <v>681787</v>
      </c>
      <c r="O8" s="403">
        <v>687504</v>
      </c>
      <c r="P8" s="403">
        <v>675239</v>
      </c>
      <c r="Q8" s="403">
        <v>659322</v>
      </c>
      <c r="R8" s="628"/>
      <c r="S8" s="626"/>
      <c r="T8" s="433"/>
      <c r="U8" s="433"/>
      <c r="V8" s="816"/>
      <c r="W8" s="433"/>
      <c r="X8" s="433"/>
    </row>
    <row r="9" spans="1:24" s="420" customFormat="1" ht="18.75" customHeight="1" x14ac:dyDescent="0.2">
      <c r="A9" s="418"/>
      <c r="B9" s="419"/>
      <c r="C9" s="425"/>
      <c r="D9" s="459" t="s">
        <v>326</v>
      </c>
      <c r="E9" s="460">
        <v>575075</v>
      </c>
      <c r="F9" s="461">
        <v>562934</v>
      </c>
      <c r="G9" s="461">
        <v>534958</v>
      </c>
      <c r="H9" s="461">
        <v>511642</v>
      </c>
      <c r="I9" s="461">
        <v>497663</v>
      </c>
      <c r="J9" s="461">
        <v>498763</v>
      </c>
      <c r="K9" s="461">
        <v>491107</v>
      </c>
      <c r="L9" s="461">
        <v>490589</v>
      </c>
      <c r="M9" s="461">
        <v>486434</v>
      </c>
      <c r="N9" s="461">
        <v>482556</v>
      </c>
      <c r="O9" s="461">
        <v>494730</v>
      </c>
      <c r="P9" s="461">
        <v>487629</v>
      </c>
      <c r="Q9" s="461">
        <v>471474</v>
      </c>
      <c r="R9" s="445"/>
      <c r="S9" s="418"/>
      <c r="T9" s="753"/>
      <c r="U9" s="817"/>
      <c r="V9" s="816"/>
      <c r="W9" s="753"/>
      <c r="X9" s="753"/>
    </row>
    <row r="10" spans="1:24" s="420" customFormat="1" ht="18.75" customHeight="1" x14ac:dyDescent="0.2">
      <c r="A10" s="418"/>
      <c r="B10" s="419"/>
      <c r="C10" s="425"/>
      <c r="D10" s="459" t="s">
        <v>222</v>
      </c>
      <c r="E10" s="460">
        <v>63484</v>
      </c>
      <c r="F10" s="461">
        <v>63661</v>
      </c>
      <c r="G10" s="461">
        <v>64519</v>
      </c>
      <c r="H10" s="461">
        <v>63995</v>
      </c>
      <c r="I10" s="461">
        <v>64139</v>
      </c>
      <c r="J10" s="461">
        <v>64006</v>
      </c>
      <c r="K10" s="461">
        <v>63954</v>
      </c>
      <c r="L10" s="461">
        <v>64702</v>
      </c>
      <c r="M10" s="461">
        <v>65152</v>
      </c>
      <c r="N10" s="461">
        <v>63834</v>
      </c>
      <c r="O10" s="461">
        <v>61234</v>
      </c>
      <c r="P10" s="461">
        <v>60538</v>
      </c>
      <c r="Q10" s="461">
        <v>60594</v>
      </c>
      <c r="R10" s="445"/>
      <c r="S10" s="418"/>
      <c r="T10" s="753"/>
      <c r="U10" s="753"/>
      <c r="V10" s="816"/>
      <c r="W10" s="753"/>
      <c r="X10" s="753"/>
    </row>
    <row r="11" spans="1:24" s="420" customFormat="1" ht="18.75" customHeight="1" x14ac:dyDescent="0.2">
      <c r="A11" s="418"/>
      <c r="B11" s="419"/>
      <c r="C11" s="425"/>
      <c r="D11" s="459" t="s">
        <v>223</v>
      </c>
      <c r="E11" s="460">
        <v>94036</v>
      </c>
      <c r="F11" s="461">
        <v>90913</v>
      </c>
      <c r="G11" s="461">
        <v>94353</v>
      </c>
      <c r="H11" s="461">
        <v>98566</v>
      </c>
      <c r="I11" s="461">
        <v>100676</v>
      </c>
      <c r="J11" s="461">
        <v>95286</v>
      </c>
      <c r="K11" s="461">
        <v>101085</v>
      </c>
      <c r="L11" s="461">
        <v>106379</v>
      </c>
      <c r="M11" s="461">
        <v>111925</v>
      </c>
      <c r="N11" s="461">
        <v>114517</v>
      </c>
      <c r="O11" s="461">
        <v>109991</v>
      </c>
      <c r="P11" s="461">
        <v>106160</v>
      </c>
      <c r="Q11" s="461">
        <v>104048</v>
      </c>
      <c r="R11" s="445"/>
      <c r="S11" s="418"/>
      <c r="T11" s="753"/>
      <c r="U11" s="753"/>
      <c r="V11" s="816"/>
      <c r="W11" s="753"/>
      <c r="X11" s="753"/>
    </row>
    <row r="12" spans="1:24" s="420" customFormat="1" ht="22.5" customHeight="1" x14ac:dyDescent="0.2">
      <c r="A12" s="418"/>
      <c r="B12" s="419"/>
      <c r="C12" s="425"/>
      <c r="D12" s="462" t="s">
        <v>327</v>
      </c>
      <c r="E12" s="460">
        <v>22081</v>
      </c>
      <c r="F12" s="461">
        <v>21677</v>
      </c>
      <c r="G12" s="461">
        <v>22268</v>
      </c>
      <c r="H12" s="461">
        <v>23142</v>
      </c>
      <c r="I12" s="461">
        <v>21495</v>
      </c>
      <c r="J12" s="461">
        <v>22127</v>
      </c>
      <c r="K12" s="461">
        <v>22917</v>
      </c>
      <c r="L12" s="461">
        <v>21949</v>
      </c>
      <c r="M12" s="461">
        <v>22724</v>
      </c>
      <c r="N12" s="461">
        <v>20880</v>
      </c>
      <c r="O12" s="461">
        <v>21549</v>
      </c>
      <c r="P12" s="461">
        <v>20912</v>
      </c>
      <c r="Q12" s="461">
        <v>23206</v>
      </c>
      <c r="R12" s="445"/>
      <c r="S12" s="418"/>
      <c r="T12" s="753"/>
      <c r="U12" s="753"/>
      <c r="V12" s="816"/>
      <c r="W12" s="753"/>
      <c r="X12" s="753"/>
    </row>
    <row r="13" spans="1:24" ht="15.75" customHeight="1" thickBot="1" x14ac:dyDescent="0.25">
      <c r="A13" s="406"/>
      <c r="B13" s="416"/>
      <c r="C13" s="421"/>
      <c r="D13" s="421"/>
      <c r="E13" s="578"/>
      <c r="F13" s="578"/>
      <c r="G13" s="578"/>
      <c r="H13" s="578"/>
      <c r="I13" s="578"/>
      <c r="J13" s="578"/>
      <c r="K13" s="578"/>
      <c r="L13" s="578"/>
      <c r="M13" s="578"/>
      <c r="N13" s="578"/>
      <c r="O13" s="578"/>
      <c r="P13" s="578"/>
      <c r="Q13" s="472"/>
      <c r="R13" s="417"/>
      <c r="S13" s="406"/>
      <c r="T13" s="433"/>
      <c r="U13" s="433"/>
      <c r="V13" s="816"/>
      <c r="W13" s="433"/>
      <c r="X13" s="433"/>
    </row>
    <row r="14" spans="1:24" ht="13.5" customHeight="1" thickBot="1" x14ac:dyDescent="0.25">
      <c r="A14" s="406"/>
      <c r="B14" s="416"/>
      <c r="C14" s="623" t="s">
        <v>25</v>
      </c>
      <c r="D14" s="624"/>
      <c r="E14" s="624"/>
      <c r="F14" s="624"/>
      <c r="G14" s="624"/>
      <c r="H14" s="624"/>
      <c r="I14" s="624"/>
      <c r="J14" s="624"/>
      <c r="K14" s="624"/>
      <c r="L14" s="624"/>
      <c r="M14" s="624"/>
      <c r="N14" s="624"/>
      <c r="O14" s="624"/>
      <c r="P14" s="624"/>
      <c r="Q14" s="625"/>
      <c r="R14" s="417"/>
      <c r="S14" s="406"/>
      <c r="T14" s="433"/>
      <c r="U14" s="433"/>
      <c r="V14" s="816"/>
      <c r="W14" s="433"/>
      <c r="X14" s="433"/>
    </row>
    <row r="15" spans="1:24" ht="9.75" customHeight="1" x14ac:dyDescent="0.2">
      <c r="A15" s="406"/>
      <c r="B15" s="416"/>
      <c r="C15" s="1566" t="s">
        <v>78</v>
      </c>
      <c r="D15" s="1566"/>
      <c r="E15" s="424"/>
      <c r="F15" s="424"/>
      <c r="G15" s="424"/>
      <c r="H15" s="424"/>
      <c r="I15" s="424"/>
      <c r="J15" s="424"/>
      <c r="K15" s="424"/>
      <c r="L15" s="424"/>
      <c r="M15" s="424"/>
      <c r="N15" s="424"/>
      <c r="O15" s="424"/>
      <c r="P15" s="424"/>
      <c r="Q15" s="508"/>
      <c r="R15" s="417"/>
      <c r="S15" s="406"/>
      <c r="T15" s="433"/>
      <c r="U15" s="433"/>
      <c r="V15" s="816"/>
      <c r="W15" s="433"/>
      <c r="X15" s="433"/>
    </row>
    <row r="16" spans="1:24" s="629" customFormat="1" ht="22.5" customHeight="1" x14ac:dyDescent="0.2">
      <c r="A16" s="626"/>
      <c r="B16" s="627"/>
      <c r="C16" s="1567" t="s">
        <v>68</v>
      </c>
      <c r="D16" s="1567"/>
      <c r="E16" s="402">
        <f t="shared" ref="E16:P16" si="0">+E9</f>
        <v>575075</v>
      </c>
      <c r="F16" s="403">
        <f t="shared" si="0"/>
        <v>562934</v>
      </c>
      <c r="G16" s="403">
        <f t="shared" si="0"/>
        <v>534958</v>
      </c>
      <c r="H16" s="403">
        <f t="shared" si="0"/>
        <v>511642</v>
      </c>
      <c r="I16" s="403">
        <f t="shared" si="0"/>
        <v>497663</v>
      </c>
      <c r="J16" s="403">
        <f t="shared" si="0"/>
        <v>498763</v>
      </c>
      <c r="K16" s="403">
        <f t="shared" si="0"/>
        <v>491107</v>
      </c>
      <c r="L16" s="403">
        <f t="shared" si="0"/>
        <v>490589</v>
      </c>
      <c r="M16" s="403">
        <f t="shared" si="0"/>
        <v>486434</v>
      </c>
      <c r="N16" s="403">
        <f t="shared" si="0"/>
        <v>482556</v>
      </c>
      <c r="O16" s="403">
        <f t="shared" si="0"/>
        <v>494730</v>
      </c>
      <c r="P16" s="403">
        <f t="shared" si="0"/>
        <v>487629</v>
      </c>
      <c r="Q16" s="403">
        <f>+Q9</f>
        <v>471474</v>
      </c>
      <c r="R16" s="628"/>
      <c r="S16" s="626"/>
      <c r="T16" s="818"/>
      <c r="U16" s="850"/>
      <c r="V16" s="816"/>
      <c r="W16" s="991"/>
      <c r="X16" s="818"/>
    </row>
    <row r="17" spans="1:24" ht="22.5" customHeight="1" x14ac:dyDescent="0.2">
      <c r="A17" s="406"/>
      <c r="B17" s="416"/>
      <c r="C17" s="577"/>
      <c r="D17" s="464" t="s">
        <v>72</v>
      </c>
      <c r="E17" s="148">
        <v>274995</v>
      </c>
      <c r="F17" s="158">
        <v>268457</v>
      </c>
      <c r="G17" s="158">
        <v>254819</v>
      </c>
      <c r="H17" s="158">
        <v>241158</v>
      </c>
      <c r="I17" s="158">
        <v>232514</v>
      </c>
      <c r="J17" s="158">
        <v>230703</v>
      </c>
      <c r="K17" s="158">
        <v>227538</v>
      </c>
      <c r="L17" s="158">
        <v>228339</v>
      </c>
      <c r="M17" s="158">
        <v>227262</v>
      </c>
      <c r="N17" s="158">
        <v>227209</v>
      </c>
      <c r="O17" s="158">
        <v>232152</v>
      </c>
      <c r="P17" s="158">
        <v>228407</v>
      </c>
      <c r="Q17" s="158">
        <v>220202</v>
      </c>
      <c r="R17" s="417"/>
      <c r="S17" s="406"/>
      <c r="T17" s="433"/>
      <c r="U17" s="433"/>
      <c r="V17" s="992"/>
      <c r="W17" s="950"/>
      <c r="X17" s="433"/>
    </row>
    <row r="18" spans="1:24" ht="15.75" customHeight="1" x14ac:dyDescent="0.2">
      <c r="A18" s="406"/>
      <c r="B18" s="416"/>
      <c r="C18" s="577"/>
      <c r="D18" s="464" t="s">
        <v>71</v>
      </c>
      <c r="E18" s="148">
        <v>300080</v>
      </c>
      <c r="F18" s="158">
        <v>294477</v>
      </c>
      <c r="G18" s="158">
        <v>280139</v>
      </c>
      <c r="H18" s="158">
        <v>270484</v>
      </c>
      <c r="I18" s="158">
        <v>265149</v>
      </c>
      <c r="J18" s="158">
        <v>268060</v>
      </c>
      <c r="K18" s="158">
        <v>263569</v>
      </c>
      <c r="L18" s="158">
        <v>262250</v>
      </c>
      <c r="M18" s="158">
        <v>259172</v>
      </c>
      <c r="N18" s="158">
        <v>255347</v>
      </c>
      <c r="O18" s="158">
        <v>262578</v>
      </c>
      <c r="P18" s="158">
        <v>259222</v>
      </c>
      <c r="Q18" s="158">
        <v>251272</v>
      </c>
      <c r="R18" s="417"/>
      <c r="S18" s="406"/>
      <c r="T18" s="433"/>
      <c r="U18" s="433"/>
      <c r="V18" s="816"/>
      <c r="W18" s="433"/>
      <c r="X18" s="433"/>
    </row>
    <row r="19" spans="1:24" ht="22.5" customHeight="1" x14ac:dyDescent="0.2">
      <c r="A19" s="406"/>
      <c r="B19" s="416"/>
      <c r="C19" s="577"/>
      <c r="D19" s="464" t="s">
        <v>224</v>
      </c>
      <c r="E19" s="148">
        <v>72895</v>
      </c>
      <c r="F19" s="158">
        <v>70811</v>
      </c>
      <c r="G19" s="158">
        <v>63963</v>
      </c>
      <c r="H19" s="158">
        <v>58473</v>
      </c>
      <c r="I19" s="158">
        <v>55209</v>
      </c>
      <c r="J19" s="158">
        <v>57549</v>
      </c>
      <c r="K19" s="158">
        <v>59550</v>
      </c>
      <c r="L19" s="158">
        <v>60783</v>
      </c>
      <c r="M19" s="158">
        <v>58926</v>
      </c>
      <c r="N19" s="158">
        <v>55334</v>
      </c>
      <c r="O19" s="158">
        <v>58308</v>
      </c>
      <c r="P19" s="158">
        <v>58237</v>
      </c>
      <c r="Q19" s="158">
        <v>55279</v>
      </c>
      <c r="R19" s="417"/>
      <c r="S19" s="406"/>
      <c r="T19" s="433"/>
      <c r="U19" s="433"/>
      <c r="V19" s="816"/>
      <c r="W19" s="433"/>
      <c r="X19" s="433"/>
    </row>
    <row r="20" spans="1:24" ht="15.75" customHeight="1" x14ac:dyDescent="0.2">
      <c r="A20" s="406"/>
      <c r="B20" s="416"/>
      <c r="C20" s="577"/>
      <c r="D20" s="464" t="s">
        <v>225</v>
      </c>
      <c r="E20" s="148">
        <v>502180</v>
      </c>
      <c r="F20" s="158">
        <v>492123</v>
      </c>
      <c r="G20" s="158">
        <v>470995</v>
      </c>
      <c r="H20" s="158">
        <v>453169</v>
      </c>
      <c r="I20" s="158">
        <v>442454</v>
      </c>
      <c r="J20" s="158">
        <v>441214</v>
      </c>
      <c r="K20" s="158">
        <v>431557</v>
      </c>
      <c r="L20" s="158">
        <v>429806</v>
      </c>
      <c r="M20" s="158">
        <v>427508</v>
      </c>
      <c r="N20" s="158">
        <v>427222</v>
      </c>
      <c r="O20" s="158">
        <v>436422</v>
      </c>
      <c r="P20" s="158">
        <v>429392</v>
      </c>
      <c r="Q20" s="158">
        <v>416195</v>
      </c>
      <c r="R20" s="417"/>
      <c r="S20" s="406"/>
      <c r="T20" s="816"/>
      <c r="U20" s="950"/>
      <c r="V20" s="816"/>
      <c r="W20" s="433"/>
      <c r="X20" s="433"/>
    </row>
    <row r="21" spans="1:24" ht="22.5" customHeight="1" x14ac:dyDescent="0.2">
      <c r="A21" s="406"/>
      <c r="B21" s="416"/>
      <c r="C21" s="577"/>
      <c r="D21" s="464" t="s">
        <v>214</v>
      </c>
      <c r="E21" s="148">
        <v>62933</v>
      </c>
      <c r="F21" s="158">
        <v>62077</v>
      </c>
      <c r="G21" s="158">
        <v>57940</v>
      </c>
      <c r="H21" s="158">
        <v>54659</v>
      </c>
      <c r="I21" s="158">
        <v>53163</v>
      </c>
      <c r="J21" s="158">
        <v>55369</v>
      </c>
      <c r="K21" s="158">
        <v>56894</v>
      </c>
      <c r="L21" s="158">
        <v>57053</v>
      </c>
      <c r="M21" s="158">
        <v>54448</v>
      </c>
      <c r="N21" s="158">
        <v>50960</v>
      </c>
      <c r="O21" s="158">
        <v>52659</v>
      </c>
      <c r="P21" s="158">
        <v>52439</v>
      </c>
      <c r="Q21" s="158">
        <v>50910</v>
      </c>
      <c r="R21" s="417"/>
      <c r="S21" s="406"/>
      <c r="T21" s="433"/>
      <c r="U21" s="950"/>
      <c r="V21" s="989"/>
      <c r="W21" s="816"/>
      <c r="X21" s="433"/>
    </row>
    <row r="22" spans="1:24" ht="15.75" customHeight="1" x14ac:dyDescent="0.2">
      <c r="A22" s="406"/>
      <c r="B22" s="416"/>
      <c r="C22" s="577"/>
      <c r="D22" s="464" t="s">
        <v>226</v>
      </c>
      <c r="E22" s="148">
        <v>512142</v>
      </c>
      <c r="F22" s="158">
        <v>500857</v>
      </c>
      <c r="G22" s="158">
        <v>477018</v>
      </c>
      <c r="H22" s="158">
        <v>456983</v>
      </c>
      <c r="I22" s="158">
        <v>444500</v>
      </c>
      <c r="J22" s="158">
        <v>443394</v>
      </c>
      <c r="K22" s="158">
        <v>434213</v>
      </c>
      <c r="L22" s="158">
        <v>433536</v>
      </c>
      <c r="M22" s="158">
        <v>431986</v>
      </c>
      <c r="N22" s="158">
        <v>431596</v>
      </c>
      <c r="O22" s="158">
        <v>442071</v>
      </c>
      <c r="P22" s="158">
        <v>435190</v>
      </c>
      <c r="Q22" s="158">
        <v>420564</v>
      </c>
      <c r="R22" s="417"/>
      <c r="S22" s="406"/>
      <c r="T22" s="433"/>
      <c r="U22" s="950"/>
      <c r="V22" s="989"/>
      <c r="W22" s="433"/>
      <c r="X22" s="433"/>
    </row>
    <row r="23" spans="1:24" ht="15" customHeight="1" x14ac:dyDescent="0.2">
      <c r="A23" s="406"/>
      <c r="B23" s="416"/>
      <c r="C23" s="464"/>
      <c r="D23" s="466" t="s">
        <v>330</v>
      </c>
      <c r="E23" s="148">
        <v>22094</v>
      </c>
      <c r="F23" s="158">
        <v>21215</v>
      </c>
      <c r="G23" s="158">
        <v>19440</v>
      </c>
      <c r="H23" s="158">
        <v>18353</v>
      </c>
      <c r="I23" s="158">
        <v>17998</v>
      </c>
      <c r="J23" s="158">
        <v>18069</v>
      </c>
      <c r="K23" s="158">
        <v>17573</v>
      </c>
      <c r="L23" s="158">
        <v>18879</v>
      </c>
      <c r="M23" s="158">
        <v>19475</v>
      </c>
      <c r="N23" s="158">
        <v>19333</v>
      </c>
      <c r="O23" s="158">
        <v>19573</v>
      </c>
      <c r="P23" s="158">
        <v>19048</v>
      </c>
      <c r="Q23" s="158">
        <v>19269</v>
      </c>
      <c r="R23" s="417"/>
      <c r="S23" s="406"/>
      <c r="T23" s="433"/>
      <c r="U23" s="433"/>
      <c r="V23" s="816"/>
      <c r="W23" s="950"/>
      <c r="X23" s="433"/>
    </row>
    <row r="24" spans="1:24" ht="15" customHeight="1" x14ac:dyDescent="0.2">
      <c r="A24" s="406"/>
      <c r="B24" s="416"/>
      <c r="C24" s="201"/>
      <c r="D24" s="94" t="s">
        <v>215</v>
      </c>
      <c r="E24" s="148">
        <v>140566</v>
      </c>
      <c r="F24" s="158">
        <v>137545</v>
      </c>
      <c r="G24" s="158">
        <v>131606</v>
      </c>
      <c r="H24" s="158">
        <v>125027</v>
      </c>
      <c r="I24" s="158">
        <v>120573</v>
      </c>
      <c r="J24" s="158">
        <v>118824</v>
      </c>
      <c r="K24" s="158">
        <v>116039</v>
      </c>
      <c r="L24" s="158">
        <v>114367</v>
      </c>
      <c r="M24" s="158">
        <v>111503</v>
      </c>
      <c r="N24" s="158">
        <v>111531</v>
      </c>
      <c r="O24" s="158">
        <v>112752</v>
      </c>
      <c r="P24" s="158">
        <v>110580</v>
      </c>
      <c r="Q24" s="158">
        <v>106552</v>
      </c>
      <c r="R24" s="417"/>
      <c r="S24" s="406"/>
      <c r="T24" s="433"/>
      <c r="U24" s="433"/>
      <c r="V24" s="816"/>
      <c r="W24" s="433"/>
      <c r="X24" s="433"/>
    </row>
    <row r="25" spans="1:24" ht="15" customHeight="1" x14ac:dyDescent="0.2">
      <c r="A25" s="406"/>
      <c r="B25" s="416"/>
      <c r="C25" s="201"/>
      <c r="D25" s="94" t="s">
        <v>163</v>
      </c>
      <c r="E25" s="148">
        <v>344075</v>
      </c>
      <c r="F25" s="158">
        <v>336723</v>
      </c>
      <c r="G25" s="158">
        <v>320935</v>
      </c>
      <c r="H25" s="158">
        <v>308851</v>
      </c>
      <c r="I25" s="158">
        <v>301389</v>
      </c>
      <c r="J25" s="158">
        <v>302005</v>
      </c>
      <c r="K25" s="158">
        <v>296051</v>
      </c>
      <c r="L25" s="158">
        <v>295811</v>
      </c>
      <c r="M25" s="158">
        <v>296826</v>
      </c>
      <c r="N25" s="158">
        <v>296648</v>
      </c>
      <c r="O25" s="158">
        <v>305545</v>
      </c>
      <c r="P25" s="158">
        <v>301386</v>
      </c>
      <c r="Q25" s="158">
        <v>290458</v>
      </c>
      <c r="R25" s="417"/>
      <c r="S25" s="406"/>
      <c r="T25" s="433"/>
      <c r="U25" s="433"/>
      <c r="V25" s="816"/>
      <c r="W25" s="433"/>
      <c r="X25" s="433"/>
    </row>
    <row r="26" spans="1:24" ht="15" customHeight="1" x14ac:dyDescent="0.2">
      <c r="A26" s="406"/>
      <c r="B26" s="416"/>
      <c r="C26" s="201"/>
      <c r="D26" s="94" t="s">
        <v>216</v>
      </c>
      <c r="E26" s="148">
        <v>5407</v>
      </c>
      <c r="F26" s="158">
        <v>5374</v>
      </c>
      <c r="G26" s="158">
        <v>5007</v>
      </c>
      <c r="H26" s="158">
        <v>4752</v>
      </c>
      <c r="I26" s="158">
        <v>4540</v>
      </c>
      <c r="J26" s="158">
        <v>4496</v>
      </c>
      <c r="K26" s="158">
        <v>4550</v>
      </c>
      <c r="L26" s="158">
        <v>4479</v>
      </c>
      <c r="M26" s="158">
        <v>4182</v>
      </c>
      <c r="N26" s="158">
        <v>4084</v>
      </c>
      <c r="O26" s="158">
        <v>4201</v>
      </c>
      <c r="P26" s="158">
        <v>4176</v>
      </c>
      <c r="Q26" s="158">
        <v>4285</v>
      </c>
      <c r="R26" s="417"/>
      <c r="S26" s="406"/>
      <c r="T26" s="433"/>
      <c r="U26" s="433"/>
      <c r="V26" s="816"/>
      <c r="W26" s="433"/>
      <c r="X26" s="433"/>
    </row>
    <row r="27" spans="1:24" ht="22.5" customHeight="1" x14ac:dyDescent="0.2">
      <c r="A27" s="406"/>
      <c r="B27" s="416"/>
      <c r="C27" s="577"/>
      <c r="D27" s="464" t="s">
        <v>227</v>
      </c>
      <c r="E27" s="148">
        <v>303320</v>
      </c>
      <c r="F27" s="158">
        <v>294706</v>
      </c>
      <c r="G27" s="158">
        <v>276367</v>
      </c>
      <c r="H27" s="158">
        <v>262124</v>
      </c>
      <c r="I27" s="158">
        <v>252895</v>
      </c>
      <c r="J27" s="158">
        <v>254897</v>
      </c>
      <c r="K27" s="158">
        <v>251017</v>
      </c>
      <c r="L27" s="158">
        <v>251604</v>
      </c>
      <c r="M27" s="158">
        <v>251352</v>
      </c>
      <c r="N27" s="158">
        <v>251001</v>
      </c>
      <c r="O27" s="158">
        <v>259965</v>
      </c>
      <c r="P27" s="158">
        <v>254414</v>
      </c>
      <c r="Q27" s="158">
        <v>243481</v>
      </c>
      <c r="R27" s="417"/>
      <c r="S27" s="406"/>
      <c r="T27" s="433"/>
      <c r="U27" s="850"/>
      <c r="V27" s="816"/>
      <c r="W27" s="433"/>
      <c r="X27" s="433"/>
    </row>
    <row r="28" spans="1:24" ht="15.75" customHeight="1" x14ac:dyDescent="0.2">
      <c r="A28" s="406"/>
      <c r="B28" s="416"/>
      <c r="C28" s="577"/>
      <c r="D28" s="464" t="s">
        <v>228</v>
      </c>
      <c r="E28" s="148">
        <v>271755</v>
      </c>
      <c r="F28" s="158">
        <v>268228</v>
      </c>
      <c r="G28" s="158">
        <v>258591</v>
      </c>
      <c r="H28" s="158">
        <v>249518</v>
      </c>
      <c r="I28" s="158">
        <v>244768</v>
      </c>
      <c r="J28" s="158">
        <v>243866</v>
      </c>
      <c r="K28" s="158">
        <v>240090</v>
      </c>
      <c r="L28" s="158">
        <v>238985</v>
      </c>
      <c r="M28" s="158">
        <v>235082</v>
      </c>
      <c r="N28" s="158">
        <v>231555</v>
      </c>
      <c r="O28" s="158">
        <v>234765</v>
      </c>
      <c r="P28" s="158">
        <v>233215</v>
      </c>
      <c r="Q28" s="158">
        <v>227993</v>
      </c>
      <c r="R28" s="417"/>
      <c r="S28" s="406"/>
      <c r="T28" s="433"/>
      <c r="U28" s="850"/>
      <c r="V28" s="816"/>
      <c r="W28" s="433"/>
      <c r="X28" s="433"/>
    </row>
    <row r="29" spans="1:24" ht="22.5" customHeight="1" x14ac:dyDescent="0.2">
      <c r="A29" s="406"/>
      <c r="B29" s="416"/>
      <c r="C29" s="577"/>
      <c r="D29" s="464" t="s">
        <v>229</v>
      </c>
      <c r="E29" s="148">
        <v>32785</v>
      </c>
      <c r="F29" s="158">
        <v>32415</v>
      </c>
      <c r="G29" s="158">
        <v>31592</v>
      </c>
      <c r="H29" s="158">
        <v>30994</v>
      </c>
      <c r="I29" s="158">
        <v>30290</v>
      </c>
      <c r="J29" s="158">
        <v>30054</v>
      </c>
      <c r="K29" s="158">
        <v>29552</v>
      </c>
      <c r="L29" s="158">
        <v>29665</v>
      </c>
      <c r="M29" s="158">
        <v>29674</v>
      </c>
      <c r="N29" s="158">
        <v>29516</v>
      </c>
      <c r="O29" s="158">
        <v>29692</v>
      </c>
      <c r="P29" s="158">
        <v>29350</v>
      </c>
      <c r="Q29" s="158">
        <v>28913</v>
      </c>
      <c r="R29" s="417"/>
      <c r="S29" s="406"/>
      <c r="T29" s="433"/>
      <c r="U29" s="433"/>
      <c r="V29" s="816"/>
      <c r="W29" s="433"/>
      <c r="X29" s="433"/>
    </row>
    <row r="30" spans="1:24" ht="15.75" customHeight="1" x14ac:dyDescent="0.2">
      <c r="A30" s="406"/>
      <c r="B30" s="416"/>
      <c r="C30" s="577"/>
      <c r="D30" s="464" t="s">
        <v>230</v>
      </c>
      <c r="E30" s="148">
        <v>115209</v>
      </c>
      <c r="F30" s="158">
        <v>112293</v>
      </c>
      <c r="G30" s="158">
        <v>107595</v>
      </c>
      <c r="H30" s="158">
        <v>104148</v>
      </c>
      <c r="I30" s="158">
        <v>101933</v>
      </c>
      <c r="J30" s="158">
        <v>100283</v>
      </c>
      <c r="K30" s="158">
        <v>97450</v>
      </c>
      <c r="L30" s="158">
        <v>97532</v>
      </c>
      <c r="M30" s="158">
        <v>96991</v>
      </c>
      <c r="N30" s="158">
        <v>97006</v>
      </c>
      <c r="O30" s="158">
        <v>97053</v>
      </c>
      <c r="P30" s="158">
        <v>95374</v>
      </c>
      <c r="Q30" s="158">
        <v>92517</v>
      </c>
      <c r="R30" s="417"/>
      <c r="S30" s="406"/>
      <c r="T30" s="433"/>
      <c r="U30" s="433"/>
      <c r="V30" s="816"/>
      <c r="W30" s="433"/>
      <c r="X30" s="433"/>
    </row>
    <row r="31" spans="1:24" ht="15.75" customHeight="1" x14ac:dyDescent="0.2">
      <c r="A31" s="406"/>
      <c r="B31" s="416"/>
      <c r="C31" s="577"/>
      <c r="D31" s="464" t="s">
        <v>231</v>
      </c>
      <c r="E31" s="148">
        <v>92246</v>
      </c>
      <c r="F31" s="158">
        <v>90364</v>
      </c>
      <c r="G31" s="158">
        <v>86125</v>
      </c>
      <c r="H31" s="158">
        <v>81869</v>
      </c>
      <c r="I31" s="158">
        <v>79258</v>
      </c>
      <c r="J31" s="158">
        <v>78433</v>
      </c>
      <c r="K31" s="158">
        <v>76174</v>
      </c>
      <c r="L31" s="158">
        <v>76266</v>
      </c>
      <c r="M31" s="158">
        <v>76421</v>
      </c>
      <c r="N31" s="158">
        <v>77648</v>
      </c>
      <c r="O31" s="158">
        <v>78917</v>
      </c>
      <c r="P31" s="158">
        <v>76977</v>
      </c>
      <c r="Q31" s="158">
        <v>74409</v>
      </c>
      <c r="R31" s="417"/>
      <c r="S31" s="406"/>
      <c r="T31" s="433"/>
      <c r="U31" s="433"/>
      <c r="V31" s="816"/>
      <c r="W31" s="433"/>
      <c r="X31" s="433"/>
    </row>
    <row r="32" spans="1:24" ht="15.75" customHeight="1" x14ac:dyDescent="0.2">
      <c r="A32" s="406"/>
      <c r="B32" s="416"/>
      <c r="C32" s="577"/>
      <c r="D32" s="464" t="s">
        <v>232</v>
      </c>
      <c r="E32" s="148">
        <v>115653</v>
      </c>
      <c r="F32" s="158">
        <v>113179</v>
      </c>
      <c r="G32" s="158">
        <v>107555</v>
      </c>
      <c r="H32" s="158">
        <v>102052</v>
      </c>
      <c r="I32" s="158">
        <v>96858</v>
      </c>
      <c r="J32" s="158">
        <v>96199</v>
      </c>
      <c r="K32" s="158">
        <v>93227</v>
      </c>
      <c r="L32" s="158">
        <v>93582</v>
      </c>
      <c r="M32" s="158">
        <v>93734</v>
      </c>
      <c r="N32" s="158">
        <v>93493</v>
      </c>
      <c r="O32" s="158">
        <v>97406</v>
      </c>
      <c r="P32" s="158">
        <v>96586</v>
      </c>
      <c r="Q32" s="158">
        <v>93084</v>
      </c>
      <c r="R32" s="417"/>
      <c r="S32" s="406"/>
      <c r="T32" s="433"/>
      <c r="U32" s="433"/>
      <c r="V32" s="816"/>
      <c r="W32" s="433"/>
      <c r="X32" s="433"/>
    </row>
    <row r="33" spans="1:24" ht="15.75" customHeight="1" x14ac:dyDescent="0.2">
      <c r="A33" s="406"/>
      <c r="B33" s="416"/>
      <c r="C33" s="577"/>
      <c r="D33" s="464" t="s">
        <v>233</v>
      </c>
      <c r="E33" s="148">
        <v>142688</v>
      </c>
      <c r="F33" s="158">
        <v>139703</v>
      </c>
      <c r="G33" s="158">
        <v>131393</v>
      </c>
      <c r="H33" s="158">
        <v>124059</v>
      </c>
      <c r="I33" s="158">
        <v>119579</v>
      </c>
      <c r="J33" s="158">
        <v>121231</v>
      </c>
      <c r="K33" s="158">
        <v>121569</v>
      </c>
      <c r="L33" s="158">
        <v>123244</v>
      </c>
      <c r="M33" s="158">
        <v>122582</v>
      </c>
      <c r="N33" s="158">
        <v>120339</v>
      </c>
      <c r="O33" s="158">
        <v>125338</v>
      </c>
      <c r="P33" s="158">
        <v>124673</v>
      </c>
      <c r="Q33" s="158">
        <v>119826</v>
      </c>
      <c r="R33" s="417"/>
      <c r="S33" s="406"/>
      <c r="T33" s="433"/>
      <c r="U33" s="433"/>
      <c r="V33" s="816"/>
      <c r="W33" s="433"/>
      <c r="X33" s="433"/>
    </row>
    <row r="34" spans="1:24" ht="15.75" customHeight="1" x14ac:dyDescent="0.2">
      <c r="A34" s="406"/>
      <c r="B34" s="416"/>
      <c r="C34" s="577"/>
      <c r="D34" s="464" t="s">
        <v>234</v>
      </c>
      <c r="E34" s="148">
        <v>76494</v>
      </c>
      <c r="F34" s="158">
        <v>74980</v>
      </c>
      <c r="G34" s="158">
        <v>70698</v>
      </c>
      <c r="H34" s="158">
        <v>68520</v>
      </c>
      <c r="I34" s="158">
        <v>69745</v>
      </c>
      <c r="J34" s="158">
        <v>72563</v>
      </c>
      <c r="K34" s="158">
        <v>73135</v>
      </c>
      <c r="L34" s="158">
        <v>70300</v>
      </c>
      <c r="M34" s="158">
        <v>67032</v>
      </c>
      <c r="N34" s="158">
        <v>64554</v>
      </c>
      <c r="O34" s="158">
        <v>66324</v>
      </c>
      <c r="P34" s="158">
        <v>64669</v>
      </c>
      <c r="Q34" s="158">
        <v>62725</v>
      </c>
      <c r="R34" s="417"/>
      <c r="S34" s="406"/>
      <c r="T34" s="433"/>
      <c r="U34" s="433"/>
      <c r="V34" s="819"/>
      <c r="W34" s="433"/>
      <c r="X34" s="433"/>
    </row>
    <row r="35" spans="1:24" ht="22.5" customHeight="1" x14ac:dyDescent="0.2">
      <c r="A35" s="406"/>
      <c r="B35" s="416"/>
      <c r="C35" s="577"/>
      <c r="D35" s="464" t="s">
        <v>187</v>
      </c>
      <c r="E35" s="148">
        <v>236307</v>
      </c>
      <c r="F35" s="158">
        <v>233787</v>
      </c>
      <c r="G35" s="158">
        <v>224482</v>
      </c>
      <c r="H35" s="158">
        <v>216223</v>
      </c>
      <c r="I35" s="158">
        <v>211468</v>
      </c>
      <c r="J35" s="158">
        <v>213232</v>
      </c>
      <c r="K35" s="158">
        <v>210598</v>
      </c>
      <c r="L35" s="158">
        <v>209834</v>
      </c>
      <c r="M35" s="158">
        <v>204855</v>
      </c>
      <c r="N35" s="158">
        <v>200792</v>
      </c>
      <c r="O35" s="158">
        <v>204270</v>
      </c>
      <c r="P35" s="158">
        <v>201561</v>
      </c>
      <c r="Q35" s="158">
        <v>196144</v>
      </c>
      <c r="R35" s="417"/>
      <c r="S35" s="406"/>
      <c r="T35" s="433"/>
      <c r="U35" s="433"/>
      <c r="V35" s="816"/>
      <c r="W35" s="433"/>
      <c r="X35" s="433"/>
    </row>
    <row r="36" spans="1:24" ht="15.75" customHeight="1" x14ac:dyDescent="0.2">
      <c r="A36" s="406"/>
      <c r="B36" s="416"/>
      <c r="C36" s="577"/>
      <c r="D36" s="464" t="s">
        <v>188</v>
      </c>
      <c r="E36" s="148">
        <v>101878</v>
      </c>
      <c r="F36" s="158">
        <v>99811</v>
      </c>
      <c r="G36" s="158">
        <v>93763</v>
      </c>
      <c r="H36" s="158">
        <v>89662</v>
      </c>
      <c r="I36" s="158">
        <v>86853</v>
      </c>
      <c r="J36" s="158">
        <v>86627</v>
      </c>
      <c r="K36" s="158">
        <v>84904</v>
      </c>
      <c r="L36" s="158">
        <v>82916</v>
      </c>
      <c r="M36" s="158">
        <v>81102</v>
      </c>
      <c r="N36" s="158">
        <v>82724</v>
      </c>
      <c r="O36" s="158">
        <v>85262</v>
      </c>
      <c r="P36" s="158">
        <v>83648</v>
      </c>
      <c r="Q36" s="158">
        <v>80795</v>
      </c>
      <c r="R36" s="417"/>
      <c r="S36" s="406"/>
      <c r="T36" s="433"/>
      <c r="U36" s="433"/>
      <c r="V36" s="816"/>
      <c r="W36" s="433"/>
      <c r="X36" s="433"/>
    </row>
    <row r="37" spans="1:24" ht="15.75" customHeight="1" x14ac:dyDescent="0.2">
      <c r="A37" s="406"/>
      <c r="B37" s="416"/>
      <c r="C37" s="577"/>
      <c r="D37" s="464" t="s">
        <v>59</v>
      </c>
      <c r="E37" s="148">
        <v>139385</v>
      </c>
      <c r="F37" s="158">
        <v>136833</v>
      </c>
      <c r="G37" s="158">
        <v>131125</v>
      </c>
      <c r="H37" s="158">
        <v>125967</v>
      </c>
      <c r="I37" s="158">
        <v>123555</v>
      </c>
      <c r="J37" s="158">
        <v>123778</v>
      </c>
      <c r="K37" s="158">
        <v>120517</v>
      </c>
      <c r="L37" s="158">
        <v>119414</v>
      </c>
      <c r="M37" s="158">
        <v>115891</v>
      </c>
      <c r="N37" s="158">
        <v>113079</v>
      </c>
      <c r="O37" s="158">
        <v>117554</v>
      </c>
      <c r="P37" s="158">
        <v>118015</v>
      </c>
      <c r="Q37" s="158">
        <v>114768</v>
      </c>
      <c r="R37" s="417"/>
      <c r="S37" s="406"/>
      <c r="T37" s="433"/>
      <c r="U37" s="433"/>
      <c r="V37" s="816"/>
      <c r="W37" s="433"/>
      <c r="X37" s="433"/>
    </row>
    <row r="38" spans="1:24" ht="15.75" customHeight="1" x14ac:dyDescent="0.2">
      <c r="A38" s="406"/>
      <c r="B38" s="416"/>
      <c r="C38" s="577"/>
      <c r="D38" s="464" t="s">
        <v>190</v>
      </c>
      <c r="E38" s="148">
        <v>39820</v>
      </c>
      <c r="F38" s="158">
        <v>38508</v>
      </c>
      <c r="G38" s="158">
        <v>36177</v>
      </c>
      <c r="H38" s="158">
        <v>33544</v>
      </c>
      <c r="I38" s="158">
        <v>31638</v>
      </c>
      <c r="J38" s="158">
        <v>31643</v>
      </c>
      <c r="K38" s="158">
        <v>31174</v>
      </c>
      <c r="L38" s="158">
        <v>32054</v>
      </c>
      <c r="M38" s="158">
        <v>31692</v>
      </c>
      <c r="N38" s="158">
        <v>31582</v>
      </c>
      <c r="O38" s="158">
        <v>32408</v>
      </c>
      <c r="P38" s="158">
        <v>31404</v>
      </c>
      <c r="Q38" s="158">
        <v>30876</v>
      </c>
      <c r="R38" s="417"/>
      <c r="S38" s="406"/>
      <c r="V38" s="723"/>
    </row>
    <row r="39" spans="1:24" ht="15.75" customHeight="1" x14ac:dyDescent="0.2">
      <c r="A39" s="406"/>
      <c r="B39" s="416"/>
      <c r="C39" s="577"/>
      <c r="D39" s="464" t="s">
        <v>191</v>
      </c>
      <c r="E39" s="148">
        <v>24180</v>
      </c>
      <c r="F39" s="158">
        <v>21027</v>
      </c>
      <c r="G39" s="158">
        <v>17217</v>
      </c>
      <c r="H39" s="158">
        <v>14695</v>
      </c>
      <c r="I39" s="158">
        <v>13227</v>
      </c>
      <c r="J39" s="158">
        <v>13002</v>
      </c>
      <c r="K39" s="158">
        <v>13844</v>
      </c>
      <c r="L39" s="158">
        <v>16330</v>
      </c>
      <c r="M39" s="158">
        <v>22909</v>
      </c>
      <c r="N39" s="158">
        <v>24475</v>
      </c>
      <c r="O39" s="158">
        <v>25327</v>
      </c>
      <c r="P39" s="158">
        <v>23292</v>
      </c>
      <c r="Q39" s="158">
        <v>19328</v>
      </c>
      <c r="R39" s="417"/>
      <c r="S39" s="406"/>
      <c r="V39" s="723"/>
    </row>
    <row r="40" spans="1:24" ht="15.75" customHeight="1" x14ac:dyDescent="0.2">
      <c r="A40" s="406"/>
      <c r="B40" s="416"/>
      <c r="C40" s="577"/>
      <c r="D40" s="464" t="s">
        <v>130</v>
      </c>
      <c r="E40" s="148">
        <v>10652</v>
      </c>
      <c r="F40" s="158">
        <v>10629</v>
      </c>
      <c r="G40" s="158">
        <v>10536</v>
      </c>
      <c r="H40" s="158">
        <v>10472</v>
      </c>
      <c r="I40" s="158">
        <v>10123</v>
      </c>
      <c r="J40" s="158">
        <v>9711</v>
      </c>
      <c r="K40" s="158">
        <v>9679</v>
      </c>
      <c r="L40" s="158">
        <v>9655</v>
      </c>
      <c r="M40" s="158">
        <v>9621</v>
      </c>
      <c r="N40" s="158">
        <v>9611</v>
      </c>
      <c r="O40" s="158">
        <v>9613</v>
      </c>
      <c r="P40" s="158">
        <v>9611</v>
      </c>
      <c r="Q40" s="158">
        <v>9592</v>
      </c>
      <c r="R40" s="417"/>
      <c r="S40" s="406"/>
      <c r="V40" s="723"/>
    </row>
    <row r="41" spans="1:24" ht="15.75" customHeight="1" x14ac:dyDescent="0.2">
      <c r="A41" s="406"/>
      <c r="B41" s="416"/>
      <c r="C41" s="577"/>
      <c r="D41" s="464" t="s">
        <v>131</v>
      </c>
      <c r="E41" s="148">
        <v>22853</v>
      </c>
      <c r="F41" s="158">
        <v>22339</v>
      </c>
      <c r="G41" s="158">
        <v>21658</v>
      </c>
      <c r="H41" s="158">
        <v>21079</v>
      </c>
      <c r="I41" s="158">
        <v>20799</v>
      </c>
      <c r="J41" s="158">
        <v>20770</v>
      </c>
      <c r="K41" s="158">
        <v>20391</v>
      </c>
      <c r="L41" s="158">
        <v>20386</v>
      </c>
      <c r="M41" s="158">
        <v>20364</v>
      </c>
      <c r="N41" s="158">
        <v>20293</v>
      </c>
      <c r="O41" s="158">
        <v>20296</v>
      </c>
      <c r="P41" s="158">
        <v>20098</v>
      </c>
      <c r="Q41" s="158">
        <v>19971</v>
      </c>
      <c r="R41" s="417"/>
      <c r="S41" s="406"/>
      <c r="V41" s="723"/>
    </row>
    <row r="42" spans="1:24" s="630" customFormat="1" ht="22.5" customHeight="1" x14ac:dyDescent="0.2">
      <c r="A42" s="631"/>
      <c r="B42" s="632"/>
      <c r="C42" s="736" t="s">
        <v>291</v>
      </c>
      <c r="D42" s="736"/>
      <c r="E42" s="402"/>
      <c r="F42" s="403"/>
      <c r="G42" s="403"/>
      <c r="H42" s="403"/>
      <c r="I42" s="403"/>
      <c r="J42" s="403"/>
      <c r="K42" s="403"/>
      <c r="L42" s="403"/>
      <c r="M42" s="403"/>
      <c r="N42" s="403"/>
      <c r="O42" s="403"/>
      <c r="P42" s="403"/>
      <c r="Q42" s="403"/>
      <c r="R42" s="633"/>
      <c r="S42" s="631"/>
      <c r="V42" s="723"/>
    </row>
    <row r="43" spans="1:24" ht="15.75" customHeight="1" x14ac:dyDescent="0.2">
      <c r="A43" s="406"/>
      <c r="B43" s="416"/>
      <c r="C43" s="577"/>
      <c r="D43" s="735" t="s">
        <v>484</v>
      </c>
      <c r="E43" s="148">
        <v>56997</v>
      </c>
      <c r="F43" s="148">
        <v>56395</v>
      </c>
      <c r="G43" s="148">
        <v>53654</v>
      </c>
      <c r="H43" s="148">
        <v>50318</v>
      </c>
      <c r="I43" s="148">
        <v>47826</v>
      </c>
      <c r="J43" s="148">
        <v>47718</v>
      </c>
      <c r="K43" s="148">
        <v>47718</v>
      </c>
      <c r="L43" s="148">
        <v>48493</v>
      </c>
      <c r="M43" s="148">
        <v>48032</v>
      </c>
      <c r="N43" s="148">
        <v>46629</v>
      </c>
      <c r="O43" s="148">
        <v>49130</v>
      </c>
      <c r="P43" s="148">
        <v>49282</v>
      </c>
      <c r="Q43" s="148">
        <v>47775</v>
      </c>
      <c r="R43" s="417"/>
      <c r="S43" s="406"/>
      <c r="V43" s="723"/>
    </row>
    <row r="44" spans="1:24" s="630" customFormat="1" ht="15.75" customHeight="1" x14ac:dyDescent="0.2">
      <c r="A44" s="631"/>
      <c r="B44" s="632"/>
      <c r="C44" s="634"/>
      <c r="D44" s="735" t="s">
        <v>486</v>
      </c>
      <c r="E44" s="148">
        <v>53140</v>
      </c>
      <c r="F44" s="148">
        <v>52608</v>
      </c>
      <c r="G44" s="148">
        <v>50555</v>
      </c>
      <c r="H44" s="148">
        <v>48457</v>
      </c>
      <c r="I44" s="148">
        <v>46986</v>
      </c>
      <c r="J44" s="148">
        <v>46376</v>
      </c>
      <c r="K44" s="148">
        <v>46376</v>
      </c>
      <c r="L44" s="148">
        <v>46552</v>
      </c>
      <c r="M44" s="148">
        <v>47599</v>
      </c>
      <c r="N44" s="148">
        <v>47443</v>
      </c>
      <c r="O44" s="148">
        <v>48612</v>
      </c>
      <c r="P44" s="148">
        <v>47722</v>
      </c>
      <c r="Q44" s="148">
        <v>46500</v>
      </c>
      <c r="R44" s="633"/>
      <c r="S44" s="631"/>
      <c r="V44" s="723"/>
    </row>
    <row r="45" spans="1:24" ht="15.75" customHeight="1" x14ac:dyDescent="0.2">
      <c r="A45" s="406"/>
      <c r="B45" s="419"/>
      <c r="C45" s="577"/>
      <c r="D45" s="735" t="s">
        <v>485</v>
      </c>
      <c r="E45" s="148">
        <v>50579</v>
      </c>
      <c r="F45" s="148">
        <v>49838</v>
      </c>
      <c r="G45" s="148">
        <v>47709</v>
      </c>
      <c r="H45" s="148">
        <v>45049</v>
      </c>
      <c r="I45" s="148">
        <v>43473</v>
      </c>
      <c r="J45" s="148">
        <v>43078</v>
      </c>
      <c r="K45" s="148">
        <v>43078</v>
      </c>
      <c r="L45" s="148">
        <v>41923</v>
      </c>
      <c r="M45" s="148">
        <v>41317</v>
      </c>
      <c r="N45" s="148">
        <v>41766</v>
      </c>
      <c r="O45" s="148">
        <v>42542</v>
      </c>
      <c r="P45" s="148">
        <v>42213</v>
      </c>
      <c r="Q45" s="148">
        <v>41026</v>
      </c>
      <c r="R45" s="417"/>
      <c r="S45" s="406"/>
      <c r="V45" s="723"/>
    </row>
    <row r="46" spans="1:24" ht="15.75" customHeight="1" x14ac:dyDescent="0.2">
      <c r="A46" s="406"/>
      <c r="B46" s="416"/>
      <c r="C46" s="577"/>
      <c r="D46" s="735" t="s">
        <v>488</v>
      </c>
      <c r="E46" s="148">
        <v>39159</v>
      </c>
      <c r="F46" s="148">
        <v>37640</v>
      </c>
      <c r="G46" s="148">
        <v>35920</v>
      </c>
      <c r="H46" s="148">
        <v>33832</v>
      </c>
      <c r="I46" s="148">
        <v>32475</v>
      </c>
      <c r="J46" s="148">
        <v>31700</v>
      </c>
      <c r="K46" s="148">
        <v>31700</v>
      </c>
      <c r="L46" s="148">
        <v>29862</v>
      </c>
      <c r="M46" s="148">
        <v>29246</v>
      </c>
      <c r="N46" s="148">
        <v>30212</v>
      </c>
      <c r="O46" s="148">
        <v>29904</v>
      </c>
      <c r="P46" s="148">
        <v>29022</v>
      </c>
      <c r="Q46" s="148">
        <v>27464</v>
      </c>
      <c r="R46" s="417"/>
      <c r="S46" s="406"/>
      <c r="V46" s="723"/>
    </row>
    <row r="47" spans="1:24" ht="15.75" customHeight="1" x14ac:dyDescent="0.2">
      <c r="A47" s="406"/>
      <c r="B47" s="416"/>
      <c r="C47" s="577"/>
      <c r="D47" s="735" t="s">
        <v>489</v>
      </c>
      <c r="E47" s="148">
        <v>33698</v>
      </c>
      <c r="F47" s="148">
        <v>33341</v>
      </c>
      <c r="G47" s="148">
        <v>31769</v>
      </c>
      <c r="H47" s="148">
        <v>30413</v>
      </c>
      <c r="I47" s="148">
        <v>26166</v>
      </c>
      <c r="J47" s="148">
        <v>26443</v>
      </c>
      <c r="K47" s="148">
        <v>26443</v>
      </c>
      <c r="L47" s="148">
        <v>26282</v>
      </c>
      <c r="M47" s="148">
        <v>25604</v>
      </c>
      <c r="N47" s="148">
        <v>24870</v>
      </c>
      <c r="O47" s="148">
        <v>25706</v>
      </c>
      <c r="P47" s="148">
        <v>25550</v>
      </c>
      <c r="Q47" s="148">
        <v>24919</v>
      </c>
      <c r="R47" s="417"/>
      <c r="S47" s="406"/>
      <c r="V47" s="723"/>
    </row>
    <row r="48" spans="1:24" s="420" customFormat="1" ht="22.5" customHeight="1" x14ac:dyDescent="0.2">
      <c r="A48" s="418"/>
      <c r="B48" s="419"/>
      <c r="C48" s="1560" t="s">
        <v>236</v>
      </c>
      <c r="D48" s="1561"/>
      <c r="E48" s="1561"/>
      <c r="F48" s="1561"/>
      <c r="G48" s="1561"/>
      <c r="H48" s="1561"/>
      <c r="I48" s="1561"/>
      <c r="J48" s="1561"/>
      <c r="K48" s="1561"/>
      <c r="L48" s="1561"/>
      <c r="M48" s="1561"/>
      <c r="N48" s="1561"/>
      <c r="O48" s="1561"/>
      <c r="P48" s="1561"/>
      <c r="Q48" s="1561"/>
      <c r="R48" s="445"/>
      <c r="S48" s="418"/>
      <c r="V48" s="723"/>
    </row>
    <row r="49" spans="1:22" s="420" customFormat="1" ht="13.5" customHeight="1" x14ac:dyDescent="0.2">
      <c r="A49" s="418"/>
      <c r="B49" s="419"/>
      <c r="C49" s="448" t="s">
        <v>439</v>
      </c>
      <c r="D49" s="635"/>
      <c r="E49" s="636"/>
      <c r="F49" s="419"/>
      <c r="G49" s="636"/>
      <c r="H49" s="635"/>
      <c r="I49" s="636"/>
      <c r="J49" s="889"/>
      <c r="K49" s="556"/>
      <c r="L49" s="635"/>
      <c r="M49" s="635"/>
      <c r="N49" s="635"/>
      <c r="O49" s="635"/>
      <c r="P49" s="635"/>
      <c r="Q49" s="635"/>
      <c r="R49" s="445"/>
      <c r="S49" s="418"/>
      <c r="V49" s="723"/>
    </row>
    <row r="50" spans="1:22" s="420" customFormat="1" ht="10.5" customHeight="1" x14ac:dyDescent="0.2">
      <c r="A50" s="418"/>
      <c r="B50" s="419"/>
      <c r="C50" s="1562" t="s">
        <v>392</v>
      </c>
      <c r="D50" s="1562"/>
      <c r="E50" s="1562"/>
      <c r="F50" s="1562"/>
      <c r="G50" s="1562"/>
      <c r="H50" s="1562"/>
      <c r="I50" s="1562"/>
      <c r="J50" s="1562"/>
      <c r="K50" s="1562"/>
      <c r="L50" s="1562"/>
      <c r="M50" s="1562"/>
      <c r="N50" s="1562"/>
      <c r="O50" s="1562"/>
      <c r="P50" s="1562"/>
      <c r="Q50" s="1562"/>
      <c r="R50" s="445"/>
      <c r="S50" s="418"/>
    </row>
    <row r="51" spans="1:22" x14ac:dyDescent="0.2">
      <c r="A51" s="406"/>
      <c r="B51" s="416"/>
      <c r="C51" s="416"/>
      <c r="D51" s="416"/>
      <c r="E51" s="416"/>
      <c r="F51" s="416"/>
      <c r="G51" s="416"/>
      <c r="H51" s="468"/>
      <c r="I51" s="468"/>
      <c r="J51" s="468"/>
      <c r="K51" s="468"/>
      <c r="L51" s="710"/>
      <c r="M51" s="416"/>
      <c r="N51" s="1563">
        <v>42826</v>
      </c>
      <c r="O51" s="1563"/>
      <c r="P51" s="1563"/>
      <c r="Q51" s="1563"/>
      <c r="R51" s="637">
        <v>11</v>
      </c>
      <c r="S51" s="406"/>
    </row>
    <row r="52" spans="1:22" x14ac:dyDescent="0.2">
      <c r="A52" s="433"/>
      <c r="B52" s="433"/>
      <c r="C52" s="433"/>
      <c r="D52" s="433"/>
      <c r="E52" s="433"/>
      <c r="G52" s="433"/>
      <c r="H52" s="433"/>
      <c r="I52" s="433"/>
      <c r="J52" s="433"/>
      <c r="K52" s="433"/>
      <c r="L52" s="433"/>
      <c r="M52" s="433"/>
      <c r="N52" s="433"/>
      <c r="O52" s="433"/>
      <c r="P52" s="433"/>
      <c r="Q52" s="433"/>
      <c r="R52" s="433"/>
      <c r="S52" s="433"/>
    </row>
  </sheetData>
  <mergeCells count="10">
    <mergeCell ref="C48:Q48"/>
    <mergeCell ref="C50:Q50"/>
    <mergeCell ref="N51:Q51"/>
    <mergeCell ref="B1:H1"/>
    <mergeCell ref="C5:D6"/>
    <mergeCell ref="C8:D8"/>
    <mergeCell ref="C15:D15"/>
    <mergeCell ref="C16:D16"/>
    <mergeCell ref="E6:N6"/>
    <mergeCell ref="O6:Q6"/>
  </mergeCells>
  <conditionalFormatting sqref="E7:Q7">
    <cfRule type="cellIs" dxfId="14"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2017-04-28T17:52:43Z</cp:lastPrinted>
  <dcterms:created xsi:type="dcterms:W3CDTF">2004-03-02T09:49:36Z</dcterms:created>
  <dcterms:modified xsi:type="dcterms:W3CDTF">2017-04-28T18:12:54Z</dcterms:modified>
</cp:coreProperties>
</file>